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A15F7C94-8AC9-47FF-9BA0-329F7E45DE57}" xr6:coauthVersionLast="47" xr6:coauthVersionMax="47" xr10:uidLastSave="{00000000-0000-0000-0000-000000000000}"/>
  <bookViews>
    <workbookView xWindow="-120" yWindow="-120" windowWidth="29040" windowHeight="15720" firstSheet="3" activeTab="5"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7" l="1"/>
  <c r="B8" i="17"/>
  <c r="B7" i="17"/>
  <c r="B6" i="17"/>
  <c r="B4" i="17"/>
  <c r="B3" i="17"/>
  <c r="B5" i="10"/>
  <c r="B5" i="14" s="1"/>
  <c r="B4" i="10"/>
  <c r="B3" i="10"/>
  <c r="B4" i="14"/>
  <c r="B8" i="14"/>
  <c r="B7" i="14"/>
  <c r="B3" i="14"/>
  <c r="B3" i="12"/>
  <c r="B12" i="17" l="1"/>
  <c r="B11" i="17" s="1"/>
  <c r="B15" i="17" s="1"/>
  <c r="B5" i="17"/>
  <c r="B5" i="12" s="1"/>
  <c r="B7" i="12"/>
  <c r="B6" i="12"/>
  <c r="B4" i="12"/>
  <c r="B15" i="14" l="1"/>
  <c r="B7" i="10"/>
  <c r="B6" i="10"/>
</calcChain>
</file>

<file path=xl/sharedStrings.xml><?xml version="1.0" encoding="utf-8"?>
<sst xmlns="http://schemas.openxmlformats.org/spreadsheetml/2006/main" count="238" uniqueCount="165">
  <si>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</si>
  <si>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</si>
  <si>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</si>
  <si>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</si>
  <si>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</si>
  <si>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</si>
  <si>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</si>
  <si>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</si>
  <si>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</si>
  <si>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</si>
  <si>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</si>
  <si>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</si>
  <si>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</si>
  <si>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</si>
  <si>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</si>
  <si>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</si>
  <si>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</si>
  <si>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</si>
  <si>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</si>
  <si>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</si>
  <si>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</si>
  <si>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</si>
  <si>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</si>
  <si>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</si>
  <si>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</si>
  <si>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</si>
  <si>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</si>
  <si>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</si>
  <si>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</si>
  <si>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</si>
  <si>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</si>
  <si>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</si>
  <si>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</si>
  <si>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</si>
  <si>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</si>
  <si>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</si>
  <si>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</si>
  <si>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</si>
  <si>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</si>
  <si>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</si>
  <si>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</si>
  <si>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</si>
  <si>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</si>
  <si>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</si>
  <si>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</si>
  <si>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</si>
  <si>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</si>
  <si>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</si>
  <si>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</si>
  <si>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</si>
  <si>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</si>
  <si>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</si>
  <si>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</si>
  <si>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</si>
  <si>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</si>
  <si>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</si>
  <si>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</si>
  <si>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</si>
  <si>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</si>
  <si>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</si>
  <si>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</si>
  <si>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</si>
  <si>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</si>
  <si>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</si>
  <si>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</si>
  <si>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</si>
  <si>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</si>
  <si>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</si>
  <si>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</si>
  <si>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</si>
  <si>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</si>
  <si>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</si>
  <si>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</si>
  <si>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</si>
  <si>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</si>
  <si>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</si>
  <si>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</si>
  <si>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</si>
  <si>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</si>
  <si>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</si>
  <si>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</si>
  <si>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</si>
  <si>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</si>
  <si>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</si>
  <si>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</si>
  <si>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</si>
  <si>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</si>
  <si>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</si>
  <si>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</si>
  <si>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</si>
  <si>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</si>
  <si>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</si>
  <si>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</si>
  <si>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</si>
  <si>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</si>
  <si>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</si>
  <si>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</si>
  <si>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</si>
  <si>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</si>
  <si>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</si>
  <si>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</si>
  <si>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</si>
  <si>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</si>
  <si>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</si>
  <si>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</si>
  <si>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</si>
  <si>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</si>
  <si>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</si>
  <si>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</si>
  <si>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</si>
  <si>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</si>
  <si>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</si>
  <si>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</si>
  <si>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</si>
  <si>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</si>
  <si>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</si>
  <si>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</si>
  <si>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PRF-2019-01055</t>
  </si>
  <si>
    <t>CONTRALORÍA GENERAL DE LA REPÚBLICA-GERENCIA DEPARTAMENTAL COLEGIADA DEL PUTUMAYO</t>
  </si>
  <si>
    <t>EJÉRCITO NACIONAL-BATALLÓN DE INFANTERÍA ASPC 27</t>
  </si>
  <si>
    <t>ALLIANZ SEGUROS S.A. (22.5%) Y OTROS</t>
  </si>
  <si>
    <t>No. 000706237137</t>
  </si>
  <si>
    <t>Delitos contra la administración pública y fallos con responsabilidad fiscal</t>
  </si>
  <si>
    <t>29 de enero de 2024</t>
  </si>
  <si>
    <t>8001306324</t>
  </si>
  <si>
    <t>REMISION DE ANTECEDENTES - ABOGADO INTERNO- MARIA ALEJANDRA REVELO C.</t>
  </si>
  <si>
    <t>RADICADO</t>
  </si>
  <si>
    <t>CONTRALORIA</t>
  </si>
  <si>
    <t>DETRIMENTO</t>
  </si>
  <si>
    <t>TERCEROS CIVILMENTE RESPONSABLES</t>
  </si>
  <si>
    <t xml:space="preserve">
El presunto detrimento de conformidad con el auto de vinculación, fue producto de la liquidación unilateral del contrato N°129 BASPC-2016 suscrito entre el Ministerio de Defensa Nacional-Ejército Nacional y la firma Multiservicios Carvajal E.U. Posterior a declarse el incumplimiento a través de la expedición de la resolución N°082 del 26 de diciembre de 2018. </t>
  </si>
  <si>
    <r>
      <rPr>
        <b/>
        <sz val="11"/>
        <color theme="1"/>
        <rFont val="Calibri"/>
        <family val="2"/>
        <scheme val="minor"/>
      </rPr>
      <t xml:space="preserve">Siniestro </t>
    </r>
    <r>
      <rPr>
        <sz val="11"/>
        <color theme="1"/>
        <rFont val="Calibri"/>
        <family val="2"/>
        <scheme val="minor"/>
      </rPr>
      <t xml:space="preserve">137331632 - </t>
    </r>
    <r>
      <rPr>
        <b/>
        <sz val="11"/>
        <color theme="1"/>
        <rFont val="Calibri"/>
        <family val="2"/>
        <scheme val="minor"/>
      </rPr>
      <t>Aplicativo</t>
    </r>
    <r>
      <rPr>
        <sz val="11"/>
        <color theme="1"/>
        <rFont val="Calibri"/>
        <family val="2"/>
        <scheme val="minor"/>
      </rPr>
      <t xml:space="preserve"> 	163896</t>
    </r>
  </si>
  <si>
    <t>21882977 / 0 (Número interno Allianz Seguros S.A.)</t>
  </si>
  <si>
    <t>Alcances fiscales</t>
  </si>
  <si>
    <t>MAPFRE SEGUROS GENERALES DE COLOMBIA S.A.</t>
  </si>
  <si>
    <t>LA PREVISORA S.A. CIA. DE SEGUROS</t>
  </si>
  <si>
    <t xml:space="preserve">ALLIANZ SEGUROS S.A. </t>
  </si>
  <si>
    <t>QBE SEGUROS S.A (ZURICH)</t>
  </si>
  <si>
    <t xml:space="preserve">Desde el 01/01/2016 hasta 31/12/2017 </t>
  </si>
  <si>
    <t>21,5% ( Póliza 000706272341)</t>
  </si>
  <si>
    <t>SEGUROS COLPATRIA S.A.</t>
  </si>
  <si>
    <t>X</t>
  </si>
  <si>
    <t xml:space="preserve">• Disminución de la suma asegurada por pago de indemnizaciones con cargo a la PÓLIZA MANEJO No. 21882977/0.
</t>
  </si>
  <si>
    <t xml:space="preserve">X </t>
  </si>
  <si>
    <t>22,5% (Póliza 21882977 / 0) - $225.000.000</t>
  </si>
  <si>
    <t>X - $225.000.000 (Valor asumido por Allianz Seguros)</t>
  </si>
  <si>
    <t>Pago por valor de $16.019.154</t>
  </si>
  <si>
    <t>X - Pago por valor de $16.019.154</t>
  </si>
  <si>
    <t>N/A</t>
  </si>
  <si>
    <t>X - Acción fiscal</t>
  </si>
  <si>
    <t>N/A - Acto de tracto sucesivo</t>
  </si>
  <si>
    <t>N/A - Sin deducible</t>
  </si>
  <si>
    <t>Prescripción de la acción fiscal</t>
  </si>
  <si>
    <r>
      <t xml:space="preserve">El valor de la contingencia se calculó teniendo en cuenta el detrimento patrimonial relatado por la Contraloría, que para el caso es de $257.998.132,65. Posteriormente, se resta el 22,50% que eventualmente debe asumir la compañía producto del porcentaje de coaseguro, lo cual arrojó un valor de $58.049.579,8.  
Ahora bien, dado que no se pactó un deducible, y dado que la suma disponible es de $208.980.846, si eventualmente se falla con responsabilidad, la suma que debería asumir Allianz sería de </t>
    </r>
    <r>
      <rPr>
        <b/>
        <sz val="11"/>
        <color theme="1"/>
        <rFont val="Calibri"/>
        <family val="2"/>
        <scheme val="minor"/>
      </rPr>
      <t>58.049.579</t>
    </r>
    <r>
      <rPr>
        <sz val="11"/>
        <color theme="1"/>
        <rFont val="Calibri"/>
        <family val="2"/>
        <scheme val="minor"/>
      </rPr>
      <t xml:space="preserve">. </t>
    </r>
  </si>
  <si>
    <t xml:space="preserve">POSIBLES FUNDAMENTOS FÁCTICOS Y JURÍDICOS DE LA DEFENSA FRENTE AL PROCESO DE RESPONSABILIDAD FISCAL
A.	EN EL PRESENTE CASO NO SE REÚNEN LOS ELEMENTOS DE LA RESPONSABILIDAD FISCAL - INEXISTENCIA DE DAÑO PATRIMONIAL AL ESTADO.
B.	EN EL PRESENTE CASO NO SE REÚNEN LOS ELEMENTOS DE LA RESPONSABILIDAD FISCAL - POR INEXISTENCIA DE CULPA GRAVE Y/O DOLO EN CABEZA DEL LOS PRESUNTOS RESPONSABLES. 
POSIBLES FUNDAMENTOS FÁCTICOS Y JURÍDICOS DE LA DEFENSA FRENTE A LA VINCULACIÓN DE ALLIANZ SEGUROS S.A.
A.	PRESCRIPCIÓN DE LA ACCIÓN DERIVADA DEL CONTRATO DE SEGURO A LA LUZ DE LO ESTABLECIDO EN EL ART. 120 DE LA LEY 1474 DE 2011.
B.	INEXIGIBILIDAD DE OBLIGACIÓN A CARGO DE LA COMPAÑÍA ASEGURADORA EN VIRTUD DE LA PÓLIZA N° 000706272341.
C.	DE ACREDITARSE UNA CONDUCTA DOLOSA O GRAVEMENTE CULPOSA EN CABEZA DE LOS PRESUNTOS RESPONSABLES, EN TODO CASO, EL DOLO COMPORTA UN RIESGO INASEGURABLE.
D.	COASEGURO E INEXISTENCIA DE SOLIDARIDAD.
E.	EN CUALQUIER CASO, DE NINGUNA FORMA SE PODRÁ EXCEDER EL LÍMITE DEL VALOR ASEGURADO. 
F.	AGOTAMIENTO DE LA DISPONIBILIDAD DEL VALOR ASEGURADO. 
</t>
  </si>
  <si>
    <t>26 de diciembre de 2018 feha que el ente de control tomó en consideración para contabilizar la caducidad, sin embargo el  (27 de diciembre de 2016 se emitió el comprobante de egreso N°1500000958, el cual es objeto de reproche por el ente de control)</t>
  </si>
  <si>
    <r>
      <t xml:space="preserve">Para todos los fines pertinentes informo que la contingencia del proceso descrito anteriormente se califica como REMOTA, por las siguientes razones:    
Frente a la cobertura temporal, debe señalarse que si presta cobertura, dado que la Póliza de Manejo para Entidades Oficiales N°000706272341 identificada internamente por Allianz Seguros S.A. como 21882977 / 0 fue pactada bajo la modalidad ocurrencia, cuya vigencia correspondió desde el 01 de enero de 2016 al 31 de diciembre de 2016, y los hechos que produjeron el presunto detrimento patrimonial, acaecieron el </t>
    </r>
    <r>
      <rPr>
        <b/>
        <sz val="11"/>
        <color rgb="FFFF0000"/>
        <rFont val="Calibri"/>
        <family val="2"/>
        <scheme val="minor"/>
      </rPr>
      <t xml:space="preserve"> </t>
    </r>
    <r>
      <rPr>
        <b/>
        <sz val="11"/>
        <color theme="1"/>
        <rFont val="Calibri"/>
        <family val="2"/>
        <scheme val="minor"/>
      </rPr>
      <t>(27 de diciembre de 2016) fecha en la que se emitió el comprobante de egreso N°1500000958. Lo anterior, denota la cobertura temporal, toda vez que los hechos ocurrieron en vigencia de la póliza. No obstante, la primera reclamación a la aseguradora (auto de vinculación N°013 del 15 de enero de 2024,notificado el 25 de enero del corriente, ocurrió con 6 años y un mes de posterioridad a la ocurrencia. Lo anterior, demuestra la configuración de la prescripción de las acciones derivadas del contrato de seguro a la luz de lo establecido en el artículo 120 de la Ley 1474 de 2011, considerando que los hechos tuvieron ocurrencia el 27 de diciembre de 2016, no obstante, hasta el 15 de enero de 2024, esto es, seis (06) años y un mes después de que ocurrieran, se vinculó por primera vez a Allianz Seguros S.A. Sin embargo, dicha situación dependerá del análisis que realice el despacho. 
Por otro lado, si presta cobertura material, en tanto la póliza contempla dentro de sus coberturas, el amparo de “Menoscabo de fondos y bienes nacionales causados por sus servidores públicos por actos u omisiones que se tipifiquen como delitos contra la administración pública o fallos con responsabilidad fiscal”, y lo discutido al interior del proceso, es con ocasión al menoscabo generado en el año 2016, derivado del incumplimiento del contrato de obra pública N°129-BAS27. De manera tal, que dependerá del análisis probatorio que realice la Contraloría de los documentos que se suscribieron en virtud del contrato en mención, y, en especial del acta de liquidación, confirmar o desvirtuar la responsabilidad que se está endilgando a Rulber Yesid del Río Muñoz, Daniela Alexandra Casanova Villareal y Multiservicios Carvajal E.U. Aunque desde ya se advierte que la Contraloría aportó tres informes suscritos por tres ingenieros diferentes, y a través de estos, se demostró el incumplimiento total del contrato, lo que conllevó a que el Batallón de A.S.P.C. N°27”Simona de la Luz Duque de Alzate” declarara el incumplimiento y liquidación unilateral del contrato de obra objeto de reproche. 
Se aclara finalmente, que la póliza se vio afectada dentro del proceso PRF 80052-2020-36002 por la suma de $16.019.154, los cuales se pagaron el 10 de agosto de 2023 a través de las oficinas del Banco Agrario, lo que demuestra al despacho que se disminuyó el valor de la suma asegurada. 
Todo lo anterior, sin perjuicio del carácter contingente del proceso de responsabilidad fiscal.</t>
    </r>
  </si>
  <si>
    <t xml:space="preserve">La contingencia se califica como probable porque la responsabilidad fiscal no ha sido desvirtuada y porque la póliza global de manejo sector oficial No. 000706272341, presta cobertura a los hechos materia de investigación. Es preciso advertir que en el auto de imputación, se hace referencia a la vinculación de la póliza No. 000706237137. Sin embargo, una vez la aseguradora revisó la póliza de manejo que estuvo vigente en el periodo de tiempo señalado en dicho acto administrativo, determinó que ésta correspondía a la póliza 000706272341, que además es la que obra en el expediente, por tal razón, las coaseguradoras en sus pronunciamientos se refieren a ésta. 
La póliza fue tomada bajo la modalidad de cobertura ocurrencia para la vigencia comprendida entre el 01 de enero y el 31 de diciembre de 2016. Los hechos reprochados consisten en las irregularidades presentadas durante la ejecución del contrato de obra No. 129-BAS27 celebrado entre el Ejército Nacional con Multiservicios Carvajal E.U. Sostiene el ente de control que no encuentra evidencia del cumplimiento del objeto contractual. Adiciona que en el expediente reposa el comprobante de pago del 28 de diciembre de 2016 por el valor total del contrato ($257.998.133). Es decir, que el pago censurado se realizó en vigencia de la póliza. Aunque se alegó la prescripción de las acciones derivadas del contrato de seguro ésta no está configurada.
Hasta la fecha en que se profirió el Auto de Imputación, los investigados no habían aportado un solo elemento que acreditara la ejecución del contrato de obra. También milita en el expediente la declaratoria de incumplimiento contractual que la entidad afectada impuso a Multiservicios Carvajal E.U. por lo que existe un reconocimiento de dicha entidad frente a la no ejecución. </t>
  </si>
  <si>
    <t xml:space="preserve">FUNDAMENTOS FÁCTICOS Y JURÍDICOS DE LA DEFENSA FRENTE A LA VINCULACIÓN DE ALLIANZ SEGUROS S.A.
A.	PRESCRIPCIÓN DE LA ACCIÓN DERIVADA DEL CONTRATO DE SEGURO.
B.	INEXIGIBILIDAD DE OBLIGACIÓN A CARGO DE LA COMPAÑÍA ASEGURADORA EN VIRTUD DE LA PÓLIZA N° 000706272341.
C.	DE ACREDITARSE UNA CONDUCTA DOLOSA O GRAVEMENTE CULPOSA EN CABEZA DE LOS PRESUNTOS RESPONSABLES, EN TODO CASO, EL DOLO COMPORTA UN RIESGO INASEGURABLE.
D.	EN CUALQUIER CASO, DE NINGUNA FORMA SE PODRÁ EXCEDER EL LÍMITE DEL VALOR ASEGURADO.
COASEGURO E INEXISTENCIA DE SOLIDARIDAD.
E. AGOTAMIENTO DE LA DISPONIBILIDAD DEL VALOR ASEGURADO.
F. COASEGURO E INEXISTENCIA DE SOLIDARIDAD.	
FUNDAMENTOS FÁCTICOS Y JURÍDICOS DE LA DEFENSA FRENTE AL PROCESO DE RESPONSABILIDAD FISCAL
A.	EN EL PRESENTE CASO NO SE REÚNEN LOS ELEMENTOS DE LA RESPONSABILIDAD FISCAL - INEXISTENCIA DE DAÑO PATRIMONIAL AL ESTADO.
B.	EN EL PRESENTE CASO NO SE REÚNEN LOS ELEMENTOS DE LA RESPONSABILIDAD FISCAL - POR INEXISTENCIA DE CULPA GRAVE Y/O DOLO EN CABEZA DEL LOS PRESUNTOS RESPONSABLES. </t>
  </si>
  <si>
    <t xml:space="preserve">El valor de la contingencia se calculó teniendo en cuenta el detrimento patrimonial relatado por la Contraloría, que para el caso es de $257.998.132,65. Posteriormente, se resta el 22,50% que eventualmente debe asumir la compañía producto del porcentaje de coaseguro, lo cual arrojó un valor de $58.049.579,8.  
Ahora bien, dado que no se pactó un deducible, y dado que la suma disponible es de $208.980.846, si eventualmente se falla con responsabilidad, la suma que debería asumir Allianz sería de 58.049.579,8 en atención a que el disponible es suficiente para asumir el valor total del detrimento. </t>
  </si>
  <si>
    <t>22.50%</t>
  </si>
  <si>
    <t>20 de mayo de 2024</t>
  </si>
  <si>
    <t>12 de junio del 2024</t>
  </si>
  <si>
    <r>
      <rPr>
        <b/>
        <sz val="11"/>
        <color theme="1"/>
        <rFont val="Calibri"/>
        <family val="2"/>
        <scheme val="minor"/>
      </rPr>
      <t xml:space="preserve">Siniestro </t>
    </r>
    <r>
      <rPr>
        <sz val="11"/>
        <color theme="1"/>
        <rFont val="Calibri"/>
        <family val="2"/>
        <scheme val="minor"/>
      </rPr>
      <t xml:space="preserve">137331632 - </t>
    </r>
    <r>
      <rPr>
        <b/>
        <sz val="11"/>
        <color theme="1"/>
        <rFont val="Calibri"/>
        <family val="2"/>
        <scheme val="minor"/>
      </rPr>
      <t xml:space="preserve">Aplicativo </t>
    </r>
    <r>
      <rPr>
        <sz val="11"/>
        <color theme="1"/>
        <rFont val="Calibri"/>
        <family val="2"/>
        <scheme val="minor"/>
      </rPr>
      <t>163896</t>
    </r>
  </si>
  <si>
    <t>Aplicativo 163896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</si>
</sst>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sz val="11"/>
      <color rgb="FFFF0000"/>
      <name val="Calibri"/>
      <family val="2"/>
      <scheme val="minor"/>
    </font>
    <font>
      <b/>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9" fontId="0" fillId="0" borderId="0" xfId="0" applyNumberFormat="1" applyAlignment="1">
      <alignment horizontal="left"/>
    </xf>
    <xf numFmtId="10" fontId="0" fillId="0" borderId="1" xfId="0" applyNumberFormat="1" applyBorder="1" applyAlignment="1">
      <alignment horizontal="justify" vertical="top"/>
    </xf>
    <xf numFmtId="0" fontId="6" fillId="0" borderId="1" xfId="0" applyFont="1" applyBorder="1" applyAlignment="1">
      <alignment vertical="center"/>
    </xf>
    <xf numFmtId="5" fontId="0" fillId="0" borderId="1" xfId="1" applyNumberFormat="1" applyFont="1" applyBorder="1" applyAlignment="1">
      <alignment horizontal="left" vertical="top"/>
    </xf>
    <xf numFmtId="5" fontId="0" fillId="0" borderId="1" xfId="1" applyNumberFormat="1" applyFont="1" applyBorder="1" applyAlignment="1">
      <alignment vertical="top"/>
    </xf>
    <xf numFmtId="0" fontId="0" fillId="0" borderId="1" xfId="0" applyBorder="1" applyAlignment="1">
      <alignment horizontal="justify" vertical="top"/>
    </xf>
    <xf numFmtId="0" fontId="10" fillId="0" borderId="1" xfId="0" applyFon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6" borderId="4" xfId="0" applyFont="1" applyFill="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3" fillId="2" borderId="4" xfId="0" applyFont="1" applyFill="1" applyBorder="1" applyAlignment="1">
      <alignment horizontal="center" vertical="top"/>
    </xf>
    <xf numFmtId="5" fontId="0" fillId="0" borderId="2" xfId="1" applyNumberFormat="1" applyFont="1" applyBorder="1" applyAlignment="1">
      <alignment horizontal="justify" vertical="top"/>
    </xf>
    <xf numFmtId="5" fontId="0" fillId="0" borderId="3" xfId="1" applyNumberFormat="1" applyFont="1" applyBorder="1" applyAlignment="1">
      <alignment horizontal="justify" vertical="top"/>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justify" vertical="top"/>
      <protection locked="0"/>
    </xf>
    <xf numFmtId="42" fontId="6" fillId="0" borderId="2" xfId="1" applyFont="1" applyFill="1" applyBorder="1" applyAlignment="1" applyProtection="1">
      <alignment horizontal="right" vertical="top"/>
    </xf>
    <xf numFmtId="42" fontId="6" fillId="0" borderId="3" xfId="1" applyFont="1" applyFill="1" applyBorder="1" applyAlignment="1" applyProtection="1">
      <alignment horizontal="right" vertical="top"/>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2" fillId="0" borderId="2" xfId="0" applyFont="1" applyBorder="1" applyAlignment="1" applyProtection="1">
      <alignment horizontal="center" vertical="top"/>
      <protection locked="0"/>
    </xf>
    <xf numFmtId="0" fontId="2" fillId="0" borderId="3" xfId="0" applyFont="1"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11" fillId="0" borderId="13" xfId="1" applyFont="1" applyBorder="1" applyAlignment="1" applyProtection="1">
      <alignment horizontal="center" vertical="top"/>
    </xf>
    <xf numFmtId="42" fontId="11" fillId="0" borderId="14" xfId="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protection locked="0"/>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1" xfId="0"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9" fillId="0" borderId="11" xfId="0" applyFont="1" applyBorder="1" applyAlignment="1">
      <alignment horizontal="center" vertical="center"/>
    </xf>
    <xf numFmtId="5" fontId="0" fillId="5" borderId="1" xfId="1" applyNumberFormat="1" applyFont="1" applyFill="1" applyBorder="1" applyAlignment="1">
      <alignment horizontal="left" vertical="top"/>
    </xf>
    <xf numFmtId="5" fontId="0" fillId="5" borderId="1" xfId="1" applyNumberFormat="1" applyFont="1" applyFill="1" applyBorder="1" applyAlignment="1">
      <alignment horizontal="justify" vertical="top"/>
    </xf>
    <xf numFmtId="0" fontId="0" fillId="0" borderId="1" xfId="0" applyBorder="1" applyAlignment="1">
      <alignment horizontal="justify"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12" zoomScale="110" zoomScaleNormal="110" workbookViewId="0">
      <selection activeCell="B21" sqref="B21"/>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54" t="s">
        <v>0</v>
      </c>
      <c r="B1" s="54"/>
      <c r="C1" s="54"/>
    </row>
    <row r="2" spans="1:3" x14ac:dyDescent="0.25">
      <c r="A2" s="5" t="s">
        <v>1</v>
      </c>
      <c r="B2" s="41" t="s">
        <v>117</v>
      </c>
      <c r="C2" s="41"/>
    </row>
    <row r="3" spans="1:3" ht="15" customHeight="1" x14ac:dyDescent="0.25">
      <c r="A3" s="5" t="s">
        <v>2</v>
      </c>
      <c r="B3" s="52" t="s">
        <v>118</v>
      </c>
      <c r="C3" s="53"/>
    </row>
    <row r="4" spans="1:3" x14ac:dyDescent="0.25">
      <c r="A4" s="5" t="s">
        <v>3</v>
      </c>
      <c r="B4" s="52" t="s">
        <v>18</v>
      </c>
      <c r="C4" s="53"/>
    </row>
    <row r="5" spans="1:3" x14ac:dyDescent="0.25">
      <c r="A5" s="5" t="s">
        <v>4</v>
      </c>
      <c r="B5" s="41" t="s">
        <v>19</v>
      </c>
      <c r="C5" s="41"/>
    </row>
    <row r="6" spans="1:3" x14ac:dyDescent="0.25">
      <c r="A6" s="5" t="s">
        <v>5</v>
      </c>
      <c r="B6" s="50" t="s">
        <v>119</v>
      </c>
      <c r="C6" s="51"/>
    </row>
    <row r="7" spans="1:3" x14ac:dyDescent="0.25">
      <c r="A7" s="5" t="s">
        <v>6</v>
      </c>
      <c r="B7" s="55">
        <v>257998133</v>
      </c>
      <c r="C7" s="41"/>
    </row>
    <row r="8" spans="1:3" x14ac:dyDescent="0.25">
      <c r="A8" s="30" t="s">
        <v>7</v>
      </c>
      <c r="B8" s="41" t="s">
        <v>120</v>
      </c>
      <c r="C8" s="41"/>
    </row>
    <row r="9" spans="1:3" x14ac:dyDescent="0.25">
      <c r="A9" s="5" t="s">
        <v>8</v>
      </c>
      <c r="B9" s="41" t="s">
        <v>155</v>
      </c>
      <c r="C9" s="42"/>
    </row>
    <row r="10" spans="1:3" x14ac:dyDescent="0.25">
      <c r="A10" s="47" t="s">
        <v>9</v>
      </c>
      <c r="B10" s="48" t="s">
        <v>130</v>
      </c>
      <c r="C10" s="41"/>
    </row>
    <row r="11" spans="1:3" ht="30" customHeight="1" x14ac:dyDescent="0.25">
      <c r="A11" s="47"/>
      <c r="B11" s="41"/>
      <c r="C11" s="41"/>
    </row>
    <row r="12" spans="1:3" ht="54.6" customHeight="1" x14ac:dyDescent="0.25">
      <c r="A12" s="47"/>
      <c r="B12" s="41"/>
      <c r="C12" s="41"/>
    </row>
    <row r="13" spans="1:3" x14ac:dyDescent="0.25">
      <c r="A13" s="5" t="s">
        <v>10</v>
      </c>
      <c r="B13" s="50" t="s">
        <v>119</v>
      </c>
      <c r="C13" s="51"/>
    </row>
    <row r="14" spans="1:3" ht="17.25" customHeight="1" x14ac:dyDescent="0.25">
      <c r="A14" s="5" t="s">
        <v>11</v>
      </c>
      <c r="B14" s="49" t="s">
        <v>124</v>
      </c>
      <c r="C14" s="49"/>
    </row>
    <row r="15" spans="1:3" ht="15.75" customHeight="1" x14ac:dyDescent="0.25">
      <c r="A15" s="5" t="s">
        <v>12</v>
      </c>
      <c r="B15" s="49" t="s">
        <v>121</v>
      </c>
      <c r="C15" s="49"/>
    </row>
    <row r="16" spans="1:3" ht="20.25" customHeight="1" x14ac:dyDescent="0.25">
      <c r="A16" s="5" t="s">
        <v>13</v>
      </c>
      <c r="B16" s="43" t="s">
        <v>122</v>
      </c>
      <c r="C16" s="44"/>
    </row>
    <row r="17" spans="1:3" ht="18.75" customHeight="1" x14ac:dyDescent="0.25">
      <c r="A17" s="5" t="s">
        <v>14</v>
      </c>
      <c r="B17" s="45" t="s">
        <v>123</v>
      </c>
      <c r="C17" s="46"/>
    </row>
    <row r="18" spans="1:3" x14ac:dyDescent="0.25">
      <c r="A18" s="5" t="s">
        <v>15</v>
      </c>
      <c r="B18" s="45" t="s">
        <v>162</v>
      </c>
      <c r="C18" s="46"/>
    </row>
    <row r="19" spans="1:3" x14ac:dyDescent="0.25">
      <c r="A19" s="5" t="s">
        <v>16</v>
      </c>
      <c r="B19" s="41" t="s">
        <v>161</v>
      </c>
      <c r="C19" s="41"/>
    </row>
  </sheetData>
  <mergeCells count="18">
    <mergeCell ref="B8:C8"/>
    <mergeCell ref="B4:C4"/>
    <mergeCell ref="B3:C3"/>
    <mergeCell ref="A1:C1"/>
    <mergeCell ref="B2:C2"/>
    <mergeCell ref="B5:C5"/>
    <mergeCell ref="B7:C7"/>
    <mergeCell ref="B6:C6"/>
    <mergeCell ref="B9:C9"/>
    <mergeCell ref="B16:C16"/>
    <mergeCell ref="B18:C18"/>
    <mergeCell ref="B19:C19"/>
    <mergeCell ref="A10:A12"/>
    <mergeCell ref="B10:C12"/>
    <mergeCell ref="B14:C14"/>
    <mergeCell ref="B15:C15"/>
    <mergeCell ref="B17:C17"/>
    <mergeCell ref="B13:C1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1"/>
  <sheetViews>
    <sheetView zoomScale="90" zoomScaleNormal="90" workbookViewId="0">
      <selection activeCell="C36" sqref="C36"/>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64" t="s">
        <v>125</v>
      </c>
      <c r="B1" s="64"/>
      <c r="C1" s="64"/>
    </row>
    <row r="2" spans="1:3" x14ac:dyDescent="0.25">
      <c r="A2" s="32" t="s">
        <v>21</v>
      </c>
      <c r="B2" s="45" t="s">
        <v>131</v>
      </c>
      <c r="C2" s="46"/>
    </row>
    <row r="3" spans="1:3" s="20" customFormat="1" x14ac:dyDescent="0.25">
      <c r="A3" s="32" t="s">
        <v>126</v>
      </c>
      <c r="B3" s="41" t="str">
        <f>'GENERALES NOTA 322'!B2:C2</f>
        <v>PRF-2019-01055</v>
      </c>
      <c r="C3" s="41"/>
    </row>
    <row r="4" spans="1:3" s="2" customFormat="1" ht="14.45" customHeight="1" x14ac:dyDescent="0.25">
      <c r="A4" s="32" t="s">
        <v>127</v>
      </c>
      <c r="B4" s="41" t="str">
        <f>'GENERALES NOTA 322'!B3:C3</f>
        <v>CONTRALORÍA GENERAL DE LA REPÚBLICA-GERENCIA DEPARTAMENTAL COLEGIADA DEL PUTUMAYO</v>
      </c>
      <c r="C4" s="41"/>
    </row>
    <row r="5" spans="1:3" s="2" customFormat="1" x14ac:dyDescent="0.25">
      <c r="A5" s="32" t="s">
        <v>80</v>
      </c>
      <c r="B5" s="41" t="str">
        <f>'GENERALES NOTA 322'!B13:C13</f>
        <v>EJÉRCITO NACIONAL-BATALLÓN DE INFANTERÍA ASPC 27</v>
      </c>
      <c r="C5" s="41"/>
    </row>
    <row r="6" spans="1:3" s="2" customFormat="1" x14ac:dyDescent="0.25">
      <c r="A6" s="32" t="s">
        <v>128</v>
      </c>
      <c r="B6" s="65">
        <f>'GENERALES NOTA 322'!B7:C7</f>
        <v>257998133</v>
      </c>
      <c r="C6" s="66"/>
    </row>
    <row r="7" spans="1:3" s="2" customFormat="1" x14ac:dyDescent="0.25">
      <c r="A7" s="32" t="s">
        <v>129</v>
      </c>
      <c r="B7" s="41" t="str">
        <f>'GENERALES NOTA 322'!B8:C8</f>
        <v>ALLIANZ SEGUROS S.A. (22.5%) Y OTROS</v>
      </c>
      <c r="C7" s="41"/>
    </row>
    <row r="8" spans="1:3" x14ac:dyDescent="0.25">
      <c r="A8" s="33" t="s">
        <v>22</v>
      </c>
      <c r="B8" s="41" t="s">
        <v>132</v>
      </c>
      <c r="C8" s="41"/>
    </row>
    <row r="9" spans="1:3" x14ac:dyDescent="0.25">
      <c r="A9" s="33" t="s">
        <v>23</v>
      </c>
      <c r="B9" s="41" t="s">
        <v>133</v>
      </c>
      <c r="C9" s="41"/>
    </row>
    <row r="10" spans="1:3" x14ac:dyDescent="0.25">
      <c r="A10" s="33" t="s">
        <v>24</v>
      </c>
      <c r="B10" s="39">
        <v>208980846</v>
      </c>
      <c r="C10" s="40" t="s">
        <v>146</v>
      </c>
    </row>
    <row r="11" spans="1:3" x14ac:dyDescent="0.25">
      <c r="A11" s="33" t="s">
        <v>25</v>
      </c>
      <c r="B11" s="52" t="s">
        <v>88</v>
      </c>
      <c r="C11" s="53"/>
    </row>
    <row r="12" spans="1:3" x14ac:dyDescent="0.25">
      <c r="A12" s="33" t="s">
        <v>26</v>
      </c>
      <c r="B12" s="41" t="s">
        <v>138</v>
      </c>
      <c r="C12" s="41"/>
    </row>
    <row r="13" spans="1:3" x14ac:dyDescent="0.25">
      <c r="A13" s="33" t="s">
        <v>27</v>
      </c>
      <c r="B13" s="41" t="s">
        <v>84</v>
      </c>
      <c r="C13" s="41"/>
    </row>
    <row r="14" spans="1:3" x14ac:dyDescent="0.25">
      <c r="A14" s="33" t="s">
        <v>28</v>
      </c>
      <c r="B14" s="41" t="s">
        <v>84</v>
      </c>
      <c r="C14" s="41"/>
    </row>
    <row r="15" spans="1:3" x14ac:dyDescent="0.25">
      <c r="A15" s="62" t="s">
        <v>29</v>
      </c>
      <c r="B15" s="41" t="s">
        <v>96</v>
      </c>
      <c r="C15" s="41"/>
    </row>
    <row r="16" spans="1:3" x14ac:dyDescent="0.25">
      <c r="A16" s="63"/>
      <c r="B16" s="35" t="s">
        <v>30</v>
      </c>
      <c r="C16" s="35" t="s">
        <v>31</v>
      </c>
    </row>
    <row r="17" spans="1:3" x14ac:dyDescent="0.25">
      <c r="A17" s="63"/>
      <c r="B17" s="8" t="s">
        <v>137</v>
      </c>
      <c r="C17" s="8" t="s">
        <v>139</v>
      </c>
    </row>
    <row r="18" spans="1:3" ht="30" x14ac:dyDescent="0.25">
      <c r="A18" s="63"/>
      <c r="B18" s="8" t="s">
        <v>134</v>
      </c>
      <c r="C18" s="36">
        <v>0.12</v>
      </c>
    </row>
    <row r="19" spans="1:3" x14ac:dyDescent="0.25">
      <c r="A19" s="63"/>
      <c r="B19" s="8" t="s">
        <v>135</v>
      </c>
      <c r="C19" s="37">
        <v>0.215</v>
      </c>
    </row>
    <row r="20" spans="1:3" x14ac:dyDescent="0.25">
      <c r="A20" s="63"/>
      <c r="B20" s="8" t="s">
        <v>140</v>
      </c>
      <c r="C20" s="37">
        <v>0.22500000000000001</v>
      </c>
    </row>
    <row r="21" spans="1:3" x14ac:dyDescent="0.25">
      <c r="A21" s="63"/>
      <c r="B21" s="8" t="s">
        <v>136</v>
      </c>
      <c r="C21" s="37" t="s">
        <v>144</v>
      </c>
    </row>
    <row r="22" spans="1:3" x14ac:dyDescent="0.25">
      <c r="A22" s="21" t="s">
        <v>32</v>
      </c>
      <c r="B22" s="41" t="s">
        <v>89</v>
      </c>
      <c r="C22" s="41"/>
    </row>
    <row r="23" spans="1:3" x14ac:dyDescent="0.25">
      <c r="A23" s="21" t="s">
        <v>33</v>
      </c>
      <c r="B23" s="52"/>
      <c r="C23" s="53"/>
    </row>
    <row r="24" spans="1:3" x14ac:dyDescent="0.25">
      <c r="A24" s="34" t="s">
        <v>34</v>
      </c>
      <c r="B24" s="41" t="s">
        <v>89</v>
      </c>
      <c r="C24" s="41"/>
    </row>
    <row r="25" spans="1:3" x14ac:dyDescent="0.25">
      <c r="A25" s="61" t="s">
        <v>35</v>
      </c>
      <c r="B25" s="61"/>
      <c r="C25" s="61"/>
    </row>
    <row r="26" spans="1:3" x14ac:dyDescent="0.25">
      <c r="A26" s="45" t="s">
        <v>36</v>
      </c>
      <c r="B26" s="46"/>
      <c r="C26" s="18" t="s">
        <v>141</v>
      </c>
    </row>
    <row r="27" spans="1:3" x14ac:dyDescent="0.25">
      <c r="A27" s="45" t="s">
        <v>37</v>
      </c>
      <c r="B27" s="46"/>
      <c r="C27" s="18" t="s">
        <v>145</v>
      </c>
    </row>
    <row r="28" spans="1:3" ht="33" customHeight="1" x14ac:dyDescent="0.25">
      <c r="A28" s="50" t="s">
        <v>142</v>
      </c>
      <c r="B28" s="46"/>
      <c r="C28" s="38" t="s">
        <v>141</v>
      </c>
    </row>
    <row r="29" spans="1:3" x14ac:dyDescent="0.25">
      <c r="A29" s="12" t="s">
        <v>38</v>
      </c>
      <c r="B29" s="13"/>
      <c r="C29" s="38" t="s">
        <v>141</v>
      </c>
    </row>
    <row r="30" spans="1:3" x14ac:dyDescent="0.25">
      <c r="A30" s="45" t="s">
        <v>39</v>
      </c>
      <c r="B30" s="46"/>
      <c r="C30" s="18" t="s">
        <v>143</v>
      </c>
    </row>
    <row r="31" spans="1:3" ht="21" customHeight="1" x14ac:dyDescent="0.25">
      <c r="A31" s="45" t="s">
        <v>40</v>
      </c>
      <c r="B31" s="46"/>
      <c r="C31" s="31" t="s">
        <v>151</v>
      </c>
    </row>
    <row r="32" spans="1:3" x14ac:dyDescent="0.25">
      <c r="A32" s="45" t="s">
        <v>41</v>
      </c>
      <c r="B32" s="46"/>
      <c r="C32" s="18"/>
    </row>
    <row r="33" spans="1:3" x14ac:dyDescent="0.25">
      <c r="A33" s="59" t="s">
        <v>42</v>
      </c>
      <c r="B33" s="60"/>
      <c r="C33" s="19" t="s">
        <v>152</v>
      </c>
    </row>
    <row r="34" spans="1:3" x14ac:dyDescent="0.25">
      <c r="A34" s="58" t="s">
        <v>43</v>
      </c>
      <c r="B34" s="58"/>
      <c r="C34" s="58"/>
    </row>
    <row r="35" spans="1:3" x14ac:dyDescent="0.25">
      <c r="A35" s="56" t="s">
        <v>44</v>
      </c>
      <c r="B35" s="56"/>
      <c r="C35" s="8" t="s">
        <v>148</v>
      </c>
    </row>
    <row r="36" spans="1:3" x14ac:dyDescent="0.25">
      <c r="A36" s="56" t="s">
        <v>45</v>
      </c>
      <c r="B36" s="56"/>
      <c r="C36" s="8" t="s">
        <v>147</v>
      </c>
    </row>
    <row r="37" spans="1:3" x14ac:dyDescent="0.25">
      <c r="A37" s="56" t="s">
        <v>46</v>
      </c>
      <c r="B37" s="56"/>
      <c r="C37" s="8" t="s">
        <v>148</v>
      </c>
    </row>
    <row r="38" spans="1:3" x14ac:dyDescent="0.25">
      <c r="A38" s="56" t="s">
        <v>47</v>
      </c>
      <c r="B38" s="56"/>
      <c r="C38" s="8" t="s">
        <v>148</v>
      </c>
    </row>
    <row r="39" spans="1:3" x14ac:dyDescent="0.25">
      <c r="A39" s="56" t="s">
        <v>48</v>
      </c>
      <c r="B39" s="56"/>
      <c r="C39" s="8" t="s">
        <v>148</v>
      </c>
    </row>
    <row r="40" spans="1:3" x14ac:dyDescent="0.25">
      <c r="A40" s="56" t="s">
        <v>49</v>
      </c>
      <c r="B40" s="56"/>
      <c r="C40" s="8" t="s">
        <v>148</v>
      </c>
    </row>
    <row r="41" spans="1:3" x14ac:dyDescent="0.25">
      <c r="A41" s="56" t="s">
        <v>50</v>
      </c>
      <c r="B41" s="56"/>
      <c r="C41" s="8" t="s">
        <v>148</v>
      </c>
    </row>
    <row r="42" spans="1:3" x14ac:dyDescent="0.25">
      <c r="A42" s="56" t="s">
        <v>51</v>
      </c>
      <c r="B42" s="56"/>
      <c r="C42" s="8" t="s">
        <v>148</v>
      </c>
    </row>
    <row r="43" spans="1:3" x14ac:dyDescent="0.25">
      <c r="A43" s="56" t="s">
        <v>52</v>
      </c>
      <c r="B43" s="56"/>
      <c r="C43" s="8" t="s">
        <v>148</v>
      </c>
    </row>
    <row r="44" spans="1:3" x14ac:dyDescent="0.25">
      <c r="A44" s="56" t="s">
        <v>53</v>
      </c>
      <c r="B44" s="56"/>
      <c r="C44" s="8" t="s">
        <v>148</v>
      </c>
    </row>
    <row r="45" spans="1:3" x14ac:dyDescent="0.25">
      <c r="A45" s="56" t="s">
        <v>54</v>
      </c>
      <c r="B45" s="56"/>
      <c r="C45" s="8" t="s">
        <v>149</v>
      </c>
    </row>
    <row r="46" spans="1:3" x14ac:dyDescent="0.25">
      <c r="A46" s="56" t="s">
        <v>55</v>
      </c>
      <c r="B46" s="56"/>
      <c r="C46" s="8" t="s">
        <v>150</v>
      </c>
    </row>
    <row r="47" spans="1:3" x14ac:dyDescent="0.25">
      <c r="A47" s="56" t="s">
        <v>56</v>
      </c>
      <c r="B47" s="56"/>
      <c r="C47" s="8" t="s">
        <v>148</v>
      </c>
    </row>
    <row r="48" spans="1:3" x14ac:dyDescent="0.25">
      <c r="A48" s="56" t="s">
        <v>57</v>
      </c>
      <c r="B48" s="56"/>
      <c r="C48" s="8" t="s">
        <v>148</v>
      </c>
    </row>
    <row r="49" spans="1:3" x14ac:dyDescent="0.25">
      <c r="A49" s="56" t="s">
        <v>58</v>
      </c>
      <c r="B49" s="56"/>
      <c r="C49" s="8" t="s">
        <v>148</v>
      </c>
    </row>
    <row r="50" spans="1:3" x14ac:dyDescent="0.25">
      <c r="A50" s="56" t="s">
        <v>59</v>
      </c>
      <c r="B50" s="56"/>
      <c r="C50" s="8"/>
    </row>
    <row r="51" spans="1:3" x14ac:dyDescent="0.25">
      <c r="A51" s="57"/>
      <c r="B51" s="57"/>
      <c r="C51" s="8"/>
    </row>
  </sheetData>
  <mergeCells count="44">
    <mergeCell ref="B14:C14"/>
    <mergeCell ref="A15:A21"/>
    <mergeCell ref="B15:C15"/>
    <mergeCell ref="B13:C13"/>
    <mergeCell ref="A1:C1"/>
    <mergeCell ref="B8:C8"/>
    <mergeCell ref="B9:C9"/>
    <mergeCell ref="B11:C11"/>
    <mergeCell ref="B12:C12"/>
    <mergeCell ref="B2:C2"/>
    <mergeCell ref="B4:C4"/>
    <mergeCell ref="B5:C5"/>
    <mergeCell ref="B6:C6"/>
    <mergeCell ref="B7:C7"/>
    <mergeCell ref="B3:C3"/>
    <mergeCell ref="A40:B40"/>
    <mergeCell ref="A41:B41"/>
    <mergeCell ref="A42:B42"/>
    <mergeCell ref="B22:C22"/>
    <mergeCell ref="B23:C23"/>
    <mergeCell ref="B24:C24"/>
    <mergeCell ref="A25:C25"/>
    <mergeCell ref="A26:B26"/>
    <mergeCell ref="A51:B51"/>
    <mergeCell ref="A46:B46"/>
    <mergeCell ref="A47:B47"/>
    <mergeCell ref="A27:B27"/>
    <mergeCell ref="A45:B45"/>
    <mergeCell ref="A39:B39"/>
    <mergeCell ref="A34:C34"/>
    <mergeCell ref="A35:B35"/>
    <mergeCell ref="A36:B36"/>
    <mergeCell ref="A37:B37"/>
    <mergeCell ref="A38:B38"/>
    <mergeCell ref="A28:B28"/>
    <mergeCell ref="A30:B30"/>
    <mergeCell ref="A31:B31"/>
    <mergeCell ref="A32:B32"/>
    <mergeCell ref="A33:B33"/>
    <mergeCell ref="A43:B43"/>
    <mergeCell ref="A44:B44"/>
    <mergeCell ref="A48:B48"/>
    <mergeCell ref="A49:B49"/>
    <mergeCell ref="A50:B50"/>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B24:C24 B13:C14 B22:C22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5" x14ac:dyDescent="0.25"/>
  <cols>
    <col min="1" max="1" width="41.85546875" style="26" customWidth="1"/>
    <col min="2" max="2" width="30.5703125" style="26" customWidth="1"/>
    <col min="3" max="3" width="76.140625" style="26"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8" t="s">
        <v>60</v>
      </c>
      <c r="B1" s="68"/>
      <c r="C1" s="68"/>
    </row>
    <row r="2" spans="1:6" x14ac:dyDescent="0.25">
      <c r="A2" s="23" t="s">
        <v>21</v>
      </c>
      <c r="B2" s="45" t="s">
        <v>131</v>
      </c>
      <c r="C2" s="46"/>
    </row>
    <row r="3" spans="1:6" x14ac:dyDescent="0.25">
      <c r="A3" s="23" t="s">
        <v>1</v>
      </c>
      <c r="B3" s="69" t="str">
        <f>'GENERALES NOTA 322'!B2:C2</f>
        <v>PRF-2019-01055</v>
      </c>
      <c r="C3" s="70"/>
    </row>
    <row r="4" spans="1:6" s="2" customFormat="1" x14ac:dyDescent="0.25">
      <c r="A4" s="24" t="s">
        <v>2</v>
      </c>
      <c r="B4" s="71" t="str">
        <f>'GENERALES NOTA 322'!B3:C3</f>
        <v>CONTRALORÍA GENERAL DE LA REPÚBLICA-GERENCIA DEPARTAMENTAL COLEGIADA DEL PUTUMAYO</v>
      </c>
      <c r="C4" s="71"/>
    </row>
    <row r="5" spans="1:6" s="2" customFormat="1" x14ac:dyDescent="0.25">
      <c r="A5" s="24" t="s">
        <v>5</v>
      </c>
      <c r="B5" s="69" t="str">
        <f>'GENERALES NOTA 321'!B5:C5</f>
        <v>EJÉRCITO NACIONAL-BATALLÓN DE INFANTERÍA ASPC 27</v>
      </c>
      <c r="C5" s="70"/>
    </row>
    <row r="6" spans="1:6" s="2" customFormat="1" x14ac:dyDescent="0.25">
      <c r="A6" s="5" t="s">
        <v>114</v>
      </c>
      <c r="B6" s="72">
        <v>208980846</v>
      </c>
      <c r="C6" s="73"/>
    </row>
    <row r="7" spans="1:6" s="2" customFormat="1" x14ac:dyDescent="0.25">
      <c r="A7" s="5" t="s">
        <v>6</v>
      </c>
      <c r="B7" s="67">
        <f>'GENERALES NOTA 322'!B7:C7</f>
        <v>257998133</v>
      </c>
      <c r="C7" s="67"/>
    </row>
    <row r="8" spans="1:6" s="2" customFormat="1" x14ac:dyDescent="0.25">
      <c r="A8" s="24" t="s">
        <v>7</v>
      </c>
      <c r="B8" s="71" t="str">
        <f>'GENERALES NOTA 322'!B8:C8</f>
        <v>ALLIANZ SEGUROS S.A. (22.5%) Y OTROS</v>
      </c>
      <c r="C8" s="71"/>
    </row>
    <row r="9" spans="1:6" ht="23.25" customHeight="1" x14ac:dyDescent="0.25">
      <c r="A9" s="25" t="s">
        <v>61</v>
      </c>
      <c r="B9" s="76" t="s">
        <v>75</v>
      </c>
      <c r="C9" s="77"/>
    </row>
    <row r="10" spans="1:6" ht="384" customHeight="1" x14ac:dyDescent="0.25">
      <c r="A10" s="24" t="s">
        <v>63</v>
      </c>
      <c r="B10" s="78" t="s">
        <v>156</v>
      </c>
      <c r="C10" s="79"/>
      <c r="E10" t="s">
        <v>64</v>
      </c>
      <c r="F10" s="11">
        <v>0.7</v>
      </c>
    </row>
    <row r="11" spans="1:6" x14ac:dyDescent="0.25">
      <c r="A11" s="29" t="s">
        <v>65</v>
      </c>
      <c r="B11" s="80">
        <v>58049579</v>
      </c>
      <c r="C11" s="81"/>
      <c r="E11" t="s">
        <v>62</v>
      </c>
      <c r="F11" s="11">
        <v>0.3</v>
      </c>
    </row>
    <row r="12" spans="1:6" x14ac:dyDescent="0.25">
      <c r="A12" s="10" t="s">
        <v>116</v>
      </c>
      <c r="B12" s="86">
        <v>58049579</v>
      </c>
      <c r="C12" s="87"/>
      <c r="F12" s="11"/>
    </row>
    <row r="13" spans="1:6" x14ac:dyDescent="0.25">
      <c r="A13" s="25" t="s">
        <v>29</v>
      </c>
      <c r="B13" s="88" t="s">
        <v>160</v>
      </c>
      <c r="C13" s="88"/>
      <c r="F13" s="11"/>
    </row>
    <row r="14" spans="1:6" x14ac:dyDescent="0.25">
      <c r="A14" s="25" t="s">
        <v>115</v>
      </c>
      <c r="B14" s="89">
        <v>0</v>
      </c>
      <c r="C14" s="90"/>
      <c r="F14" s="11"/>
    </row>
    <row r="15" spans="1:6" x14ac:dyDescent="0.25">
      <c r="A15" s="28" t="s">
        <v>66</v>
      </c>
      <c r="B15" s="82">
        <f>IFERROR(B11*(VLOOKUP(B9,E10:F15,2,0)),16666)</f>
        <v>16666</v>
      </c>
      <c r="C15" s="83"/>
    </row>
    <row r="16" spans="1:6" ht="180" customHeight="1" x14ac:dyDescent="0.25">
      <c r="A16" s="24" t="s">
        <v>67</v>
      </c>
      <c r="B16" s="84" t="s">
        <v>153</v>
      </c>
      <c r="C16" s="85"/>
    </row>
    <row r="17" spans="1:3" ht="90" x14ac:dyDescent="0.25">
      <c r="A17" s="24" t="s">
        <v>68</v>
      </c>
      <c r="B17" s="74" t="s">
        <v>154</v>
      </c>
      <c r="C17" s="75"/>
    </row>
    <row r="19" spans="1:3" x14ac:dyDescent="0.25">
      <c r="B19" s="27"/>
      <c r="C19" s="27"/>
    </row>
    <row r="20" spans="1:3" x14ac:dyDescent="0.25">
      <c r="B20" s="27"/>
      <c r="C20" s="27"/>
    </row>
    <row r="21" spans="1:3" x14ac:dyDescent="0.25">
      <c r="B21" s="27"/>
      <c r="C21" s="27"/>
    </row>
    <row r="22" spans="1:3" x14ac:dyDescent="0.25">
      <c r="B22" s="27"/>
      <c r="C22" s="27"/>
    </row>
    <row r="23" spans="1:3" x14ac:dyDescent="0.25">
      <c r="B23" s="27"/>
      <c r="C23" s="27"/>
    </row>
    <row r="24" spans="1:3" x14ac:dyDescent="0.25">
      <c r="B24" s="27"/>
      <c r="C24" s="27"/>
    </row>
    <row r="25" spans="1:3" x14ac:dyDescent="0.25">
      <c r="B25" s="27"/>
      <c r="C25" s="27"/>
    </row>
    <row r="26" spans="1:3" x14ac:dyDescent="0.25">
      <c r="B26" s="27"/>
      <c r="C26" s="27"/>
    </row>
    <row r="27" spans="1:3" x14ac:dyDescent="0.25">
      <c r="B27" s="27"/>
      <c r="C27" s="27"/>
    </row>
    <row r="28" spans="1:3" x14ac:dyDescent="0.25">
      <c r="B28" s="27"/>
      <c r="C28" s="27"/>
    </row>
    <row r="29" spans="1:3" x14ac:dyDescent="0.25">
      <c r="B29" s="27"/>
      <c r="C29" s="27"/>
    </row>
    <row r="30" spans="1:3" x14ac:dyDescent="0.25">
      <c r="B30" s="27"/>
      <c r="C30" s="27"/>
    </row>
    <row r="31" spans="1:3" x14ac:dyDescent="0.25">
      <c r="B31" s="27"/>
      <c r="C31" s="27"/>
    </row>
    <row r="32" spans="1:3" x14ac:dyDescent="0.25">
      <c r="B32" s="27"/>
      <c r="C32" s="27"/>
    </row>
    <row r="33" spans="2:3" x14ac:dyDescent="0.25">
      <c r="B33" s="27"/>
      <c r="C33" s="27"/>
    </row>
    <row r="34" spans="2:3" x14ac:dyDescent="0.25">
      <c r="B34" s="27"/>
      <c r="C34" s="27"/>
    </row>
    <row r="35" spans="2:3" x14ac:dyDescent="0.25">
      <c r="B35" s="27"/>
      <c r="C35" s="27"/>
    </row>
    <row r="36" spans="2:3" x14ac:dyDescent="0.25">
      <c r="B36" s="27"/>
      <c r="C36" s="27"/>
    </row>
    <row r="37" spans="2:3" x14ac:dyDescent="0.25">
      <c r="B37" s="27"/>
      <c r="C37" s="27"/>
    </row>
    <row r="38" spans="2:3" x14ac:dyDescent="0.25">
      <c r="B38" s="27"/>
      <c r="C38" s="27"/>
    </row>
    <row r="39" spans="2:3" x14ac:dyDescent="0.25">
      <c r="B39" s="27"/>
      <c r="C39" s="27"/>
    </row>
    <row r="40" spans="2:3" x14ac:dyDescent="0.25">
      <c r="B40" s="27"/>
      <c r="C40" s="27"/>
    </row>
    <row r="41" spans="2:3" x14ac:dyDescent="0.25">
      <c r="B41" s="27"/>
      <c r="C41" s="27"/>
    </row>
    <row r="42" spans="2:3" x14ac:dyDescent="0.25">
      <c r="B42" s="27"/>
      <c r="C42" s="27"/>
    </row>
    <row r="43" spans="2:3" x14ac:dyDescent="0.25">
      <c r="B43" s="27"/>
      <c r="C43" s="27"/>
    </row>
    <row r="44" spans="2:3" x14ac:dyDescent="0.25">
      <c r="B44" s="27"/>
      <c r="C44" s="27"/>
    </row>
    <row r="45" spans="2:3" x14ac:dyDescent="0.25">
      <c r="B45" s="27"/>
      <c r="C45" s="27"/>
    </row>
    <row r="46" spans="2:3" x14ac:dyDescent="0.25">
      <c r="B46" s="27"/>
      <c r="C46" s="27"/>
    </row>
    <row r="47" spans="2:3" x14ac:dyDescent="0.25">
      <c r="B47" s="27"/>
      <c r="C47" s="27"/>
    </row>
    <row r="48" spans="2:3" x14ac:dyDescent="0.25">
      <c r="B48" s="27"/>
      <c r="C48" s="27"/>
    </row>
    <row r="49" spans="2:3" x14ac:dyDescent="0.25">
      <c r="B49" s="27"/>
      <c r="C49" s="27"/>
    </row>
    <row r="50" spans="2:3" x14ac:dyDescent="0.25">
      <c r="B50" s="27"/>
      <c r="C50" s="27"/>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130" zoomScaleNormal="130" workbookViewId="0">
      <selection activeCell="C21" sqref="C21"/>
    </sheetView>
  </sheetViews>
  <sheetFormatPr baseColWidth="10" defaultColWidth="0" defaultRowHeight="15" x14ac:dyDescent="0.25"/>
  <cols>
    <col min="1" max="1" width="41.85546875" style="26" customWidth="1"/>
    <col min="2" max="2" width="30.5703125" style="26" customWidth="1"/>
    <col min="3" max="3" width="76.140625" style="26"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8" t="s">
        <v>60</v>
      </c>
      <c r="B1" s="68"/>
      <c r="C1" s="68"/>
    </row>
    <row r="2" spans="1:6" x14ac:dyDescent="0.25">
      <c r="A2" s="22" t="s">
        <v>21</v>
      </c>
      <c r="B2" s="69" t="str">
        <f>'GENERALES NOTA 321'!B2:C2</f>
        <v>Siniestro 137331632 - Aplicativo 	163896</v>
      </c>
      <c r="C2" s="70"/>
    </row>
    <row r="3" spans="1:6" x14ac:dyDescent="0.25">
      <c r="A3" s="23" t="s">
        <v>1</v>
      </c>
      <c r="B3" s="95" t="str">
        <f>'GENERALES NOTA 322'!B2:C2</f>
        <v>PRF-2019-01055</v>
      </c>
      <c r="C3" s="85"/>
    </row>
    <row r="4" spans="1:6" s="2" customFormat="1" x14ac:dyDescent="0.25">
      <c r="A4" s="24" t="s">
        <v>2</v>
      </c>
      <c r="B4" s="71" t="str">
        <f>'GENERALES NOTA 322'!B3:C3</f>
        <v>CONTRALORÍA GENERAL DE LA REPÚBLICA-GERENCIA DEPARTAMENTAL COLEGIADA DEL PUTUMAYO</v>
      </c>
      <c r="C4" s="71"/>
    </row>
    <row r="5" spans="1:6" s="2" customFormat="1" x14ac:dyDescent="0.25">
      <c r="A5" s="24" t="s">
        <v>5</v>
      </c>
      <c r="B5" s="69" t="str">
        <f>'GENERALES NOTA 321'!B5:C5</f>
        <v>EJÉRCITO NACIONAL-BATALLÓN DE INFANTERÍA ASPC 27</v>
      </c>
      <c r="C5" s="70"/>
    </row>
    <row r="6" spans="1:6" s="2" customFormat="1" x14ac:dyDescent="0.25">
      <c r="A6" s="5" t="s">
        <v>114</v>
      </c>
      <c r="B6" s="96">
        <f>'GENERALES NOTA 321'!B10:C10</f>
        <v>208980846</v>
      </c>
      <c r="C6" s="97"/>
    </row>
    <row r="7" spans="1:6" s="2" customFormat="1" x14ac:dyDescent="0.25">
      <c r="A7" s="5" t="s">
        <v>6</v>
      </c>
      <c r="B7" s="67">
        <f>'GENERALES NOTA 322'!B7:C7</f>
        <v>257998133</v>
      </c>
      <c r="C7" s="67"/>
    </row>
    <row r="8" spans="1:6" s="2" customFormat="1" x14ac:dyDescent="0.25">
      <c r="A8" s="24" t="s">
        <v>7</v>
      </c>
      <c r="B8" s="71" t="str">
        <f>'GENERALES NOTA 322'!B8:C8</f>
        <v>ALLIANZ SEGUROS S.A. (22.5%) Y OTROS</v>
      </c>
      <c r="C8" s="71"/>
    </row>
    <row r="9" spans="1:6" ht="23.25" customHeight="1" x14ac:dyDescent="0.25">
      <c r="A9" s="25" t="s">
        <v>61</v>
      </c>
      <c r="B9" s="95" t="s">
        <v>64</v>
      </c>
      <c r="C9" s="85"/>
    </row>
    <row r="10" spans="1:6" ht="60" x14ac:dyDescent="0.25">
      <c r="A10" s="24" t="s">
        <v>63</v>
      </c>
      <c r="B10" s="78" t="s">
        <v>157</v>
      </c>
      <c r="C10" s="79"/>
      <c r="E10" t="s">
        <v>64</v>
      </c>
      <c r="F10" s="11">
        <v>0.7</v>
      </c>
    </row>
    <row r="11" spans="1:6" x14ac:dyDescent="0.25">
      <c r="A11" s="29" t="s">
        <v>65</v>
      </c>
      <c r="B11" s="80">
        <f>(B12-B14)*B13</f>
        <v>47020690.350000001</v>
      </c>
      <c r="C11" s="81"/>
      <c r="E11" t="s">
        <v>62</v>
      </c>
      <c r="F11" s="11">
        <v>0.3</v>
      </c>
    </row>
    <row r="12" spans="1:6" x14ac:dyDescent="0.25">
      <c r="A12" s="10" t="s">
        <v>116</v>
      </c>
      <c r="B12" s="86">
        <f>MIN(B6,B7)</f>
        <v>208980846</v>
      </c>
      <c r="C12" s="87"/>
      <c r="F12" s="11"/>
    </row>
    <row r="13" spans="1:6" x14ac:dyDescent="0.25">
      <c r="A13" s="25" t="s">
        <v>29</v>
      </c>
      <c r="B13" s="88">
        <v>0.22500000000000001</v>
      </c>
      <c r="C13" s="88"/>
      <c r="F13" s="11"/>
    </row>
    <row r="14" spans="1:6" x14ac:dyDescent="0.25">
      <c r="A14" s="25" t="s">
        <v>115</v>
      </c>
      <c r="B14" s="89">
        <v>0</v>
      </c>
      <c r="C14" s="89"/>
      <c r="F14" s="11"/>
    </row>
    <row r="15" spans="1:6" x14ac:dyDescent="0.25">
      <c r="A15" s="28" t="s">
        <v>66</v>
      </c>
      <c r="B15" s="91">
        <f>IFERROR(B11*(VLOOKUP(B9,E10:F15,2,0)),16666)</f>
        <v>32914483.244999997</v>
      </c>
      <c r="C15" s="92"/>
    </row>
    <row r="16" spans="1:6" ht="180" customHeight="1" x14ac:dyDescent="0.25">
      <c r="A16" s="24" t="s">
        <v>67</v>
      </c>
      <c r="B16" s="84" t="s">
        <v>159</v>
      </c>
      <c r="C16" s="85"/>
    </row>
    <row r="17" spans="1:3" ht="90" x14ac:dyDescent="0.25">
      <c r="A17" s="24" t="s">
        <v>68</v>
      </c>
      <c r="B17" s="93" t="s">
        <v>158</v>
      </c>
      <c r="C17" s="94"/>
    </row>
    <row r="19" spans="1:3" x14ac:dyDescent="0.25">
      <c r="B19" s="27"/>
      <c r="C19" s="27"/>
    </row>
    <row r="20" spans="1:3" x14ac:dyDescent="0.25">
      <c r="B20" s="27"/>
      <c r="C20" s="27"/>
    </row>
    <row r="21" spans="1:3" x14ac:dyDescent="0.25">
      <c r="B21" s="27"/>
      <c r="C21" s="27"/>
    </row>
    <row r="22" spans="1:3" x14ac:dyDescent="0.25">
      <c r="B22" s="27"/>
      <c r="C22" s="27"/>
    </row>
    <row r="23" spans="1:3" x14ac:dyDescent="0.25">
      <c r="B23" s="27"/>
      <c r="C23" s="27"/>
    </row>
    <row r="24" spans="1:3" x14ac:dyDescent="0.25">
      <c r="B24" s="27"/>
      <c r="C24" s="27"/>
    </row>
    <row r="25" spans="1:3" x14ac:dyDescent="0.25">
      <c r="B25" s="27"/>
      <c r="C25" s="27"/>
    </row>
    <row r="26" spans="1:3" x14ac:dyDescent="0.25">
      <c r="B26" s="27"/>
      <c r="C26" s="27"/>
    </row>
    <row r="27" spans="1:3" x14ac:dyDescent="0.25">
      <c r="B27" s="27"/>
      <c r="C27" s="27"/>
    </row>
    <row r="28" spans="1:3" x14ac:dyDescent="0.25">
      <c r="B28" s="27"/>
      <c r="C28" s="27"/>
    </row>
    <row r="29" spans="1:3" x14ac:dyDescent="0.25">
      <c r="B29" s="27"/>
      <c r="C29" s="27"/>
    </row>
    <row r="30" spans="1:3" x14ac:dyDescent="0.25">
      <c r="B30" s="27"/>
      <c r="C30" s="27"/>
    </row>
    <row r="31" spans="1:3" x14ac:dyDescent="0.25">
      <c r="B31" s="27"/>
      <c r="C31" s="27"/>
    </row>
    <row r="32" spans="1:3" x14ac:dyDescent="0.25">
      <c r="B32" s="27"/>
      <c r="C32" s="27"/>
    </row>
    <row r="33" spans="2:3" x14ac:dyDescent="0.25">
      <c r="B33" s="27"/>
      <c r="C33" s="27"/>
    </row>
    <row r="34" spans="2:3" x14ac:dyDescent="0.25">
      <c r="B34" s="27"/>
      <c r="C34" s="27"/>
    </row>
    <row r="35" spans="2:3" x14ac:dyDescent="0.25">
      <c r="B35" s="27"/>
      <c r="C35" s="27"/>
    </row>
    <row r="36" spans="2:3" x14ac:dyDescent="0.25">
      <c r="B36" s="27"/>
      <c r="C36" s="27"/>
    </row>
    <row r="37" spans="2:3" x14ac:dyDescent="0.25">
      <c r="B37" s="27"/>
      <c r="C37" s="27"/>
    </row>
    <row r="38" spans="2:3" x14ac:dyDescent="0.25">
      <c r="B38" s="27"/>
      <c r="C38" s="27"/>
    </row>
    <row r="39" spans="2:3" x14ac:dyDescent="0.25">
      <c r="B39" s="27"/>
      <c r="C39" s="27"/>
    </row>
    <row r="40" spans="2:3" x14ac:dyDescent="0.25">
      <c r="B40" s="27"/>
      <c r="C40" s="27"/>
    </row>
    <row r="41" spans="2:3" x14ac:dyDescent="0.25">
      <c r="B41" s="27"/>
      <c r="C41" s="27"/>
    </row>
    <row r="42" spans="2:3" x14ac:dyDescent="0.25">
      <c r="B42" s="27"/>
      <c r="C42" s="27"/>
    </row>
    <row r="43" spans="2:3" x14ac:dyDescent="0.25">
      <c r="B43" s="27"/>
      <c r="C43" s="27"/>
    </row>
    <row r="44" spans="2:3" x14ac:dyDescent="0.25">
      <c r="B44" s="27"/>
      <c r="C44" s="27"/>
    </row>
    <row r="45" spans="2:3" x14ac:dyDescent="0.25">
      <c r="B45" s="27"/>
      <c r="C45" s="27"/>
    </row>
    <row r="46" spans="2:3" x14ac:dyDescent="0.25">
      <c r="B46" s="27"/>
      <c r="C46" s="27"/>
    </row>
    <row r="47" spans="2:3" x14ac:dyDescent="0.25">
      <c r="B47" s="27"/>
      <c r="C47" s="27"/>
    </row>
    <row r="48" spans="2:3" x14ac:dyDescent="0.25">
      <c r="B48" s="27"/>
      <c r="C48" s="27"/>
    </row>
    <row r="49" spans="2:3" x14ac:dyDescent="0.25">
      <c r="B49" s="27"/>
      <c r="C49" s="27"/>
    </row>
    <row r="50" spans="2:3" x14ac:dyDescent="0.25">
      <c r="B50" s="27"/>
      <c r="C50" s="27"/>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tabSelected="1" workbookViewId="0">
      <selection activeCell="C13" sqref="C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4" t="s">
        <v>69</v>
      </c>
      <c r="B1" s="64"/>
      <c r="C1" s="64"/>
    </row>
    <row r="2" spans="1:3" x14ac:dyDescent="0.25">
      <c r="A2" s="9" t="s">
        <v>21</v>
      </c>
      <c r="B2" s="45" t="s">
        <v>163</v>
      </c>
      <c r="C2" s="46"/>
    </row>
    <row r="3" spans="1:3" x14ac:dyDescent="0.25">
      <c r="A3" s="21" t="s">
        <v>1</v>
      </c>
      <c r="B3" s="45" t="str">
        <f>'GENERALES NOTA 322'!B2:C2</f>
        <v>PRF-2019-01055</v>
      </c>
      <c r="C3" s="46"/>
    </row>
    <row r="4" spans="1:3" s="2" customFormat="1" x14ac:dyDescent="0.25">
      <c r="A4" s="5" t="s">
        <v>2</v>
      </c>
      <c r="B4" s="41" t="str">
        <f>'GENERALES NOTA 322'!B3:C3</f>
        <v>CONTRALORÍA GENERAL DE LA REPÚBLICA-GERENCIA DEPARTAMENTAL COLEGIADA DEL PUTUMAYO</v>
      </c>
      <c r="C4" s="41"/>
    </row>
    <row r="5" spans="1:3" s="2" customFormat="1" x14ac:dyDescent="0.25">
      <c r="A5" s="5" t="s">
        <v>5</v>
      </c>
      <c r="B5" s="45" t="str">
        <f>'IMPUTACIÓN- GENERALES NOTA 324 '!B5:C5</f>
        <v>EJÉRCITO NACIONAL-BATALLÓN DE INFANTERÍA ASPC 27</v>
      </c>
      <c r="C5" s="46"/>
    </row>
    <row r="6" spans="1:3" s="2" customFormat="1" x14ac:dyDescent="0.25">
      <c r="A6" s="5" t="s">
        <v>6</v>
      </c>
      <c r="B6" s="41">
        <f>'GENERALES NOTA 322'!B7:C7</f>
        <v>257998133</v>
      </c>
      <c r="C6" s="41"/>
    </row>
    <row r="7" spans="1:3" s="2" customFormat="1" x14ac:dyDescent="0.25">
      <c r="A7" s="5" t="s">
        <v>7</v>
      </c>
      <c r="B7" s="41" t="str">
        <f>'GENERALES NOTA 322'!B8:C8</f>
        <v>ALLIANZ SEGUROS S.A. (22.5%) Y OTROS</v>
      </c>
      <c r="C7" s="41"/>
    </row>
    <row r="8" spans="1:3" x14ac:dyDescent="0.25">
      <c r="A8" s="10" t="s">
        <v>61</v>
      </c>
      <c r="B8" s="52" t="s">
        <v>62</v>
      </c>
      <c r="C8" s="53"/>
    </row>
    <row r="9" spans="1:3" x14ac:dyDescent="0.25">
      <c r="A9" s="10" t="s">
        <v>65</v>
      </c>
      <c r="B9" s="99">
        <v>58049580</v>
      </c>
      <c r="C9" s="99"/>
    </row>
    <row r="10" spans="1:3" x14ac:dyDescent="0.25">
      <c r="A10" s="10" t="s">
        <v>70</v>
      </c>
      <c r="B10" s="100">
        <v>500327</v>
      </c>
      <c r="C10" s="100"/>
    </row>
    <row r="11" spans="1:3" ht="45" x14ac:dyDescent="0.25">
      <c r="A11" s="5" t="s">
        <v>71</v>
      </c>
      <c r="B11" s="101" t="s">
        <v>84</v>
      </c>
      <c r="C11" s="101"/>
    </row>
    <row r="12" spans="1:3" ht="45" x14ac:dyDescent="0.25">
      <c r="A12" s="5" t="s">
        <v>72</v>
      </c>
      <c r="B12" s="101" t="s">
        <v>84</v>
      </c>
      <c r="C12" s="101"/>
    </row>
    <row r="13" spans="1:3" x14ac:dyDescent="0.25">
      <c r="A13" s="5" t="s">
        <v>73</v>
      </c>
      <c r="B13" s="8" t="s">
        <v>84</v>
      </c>
      <c r="C13" s="8" t="s">
        <v>164</v>
      </c>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8"/>
      <c r="C2" s="98"/>
      <c r="I2" t="s">
        <v>74</v>
      </c>
      <c r="N2" t="s">
        <v>75</v>
      </c>
    </row>
    <row r="3" spans="2:14" ht="15" customHeight="1" thickTop="1" thickBot="1" x14ac:dyDescent="0.3">
      <c r="B3" s="98" t="s">
        <v>76</v>
      </c>
      <c r="C3" s="98"/>
      <c r="I3" t="s">
        <v>62</v>
      </c>
      <c r="N3" t="s">
        <v>62</v>
      </c>
    </row>
    <row r="4" spans="2:14" ht="15" customHeight="1" thickTop="1" thickBot="1" x14ac:dyDescent="0.3">
      <c r="B4" s="14" t="s">
        <v>77</v>
      </c>
      <c r="C4" s="15"/>
      <c r="I4" t="s">
        <v>78</v>
      </c>
      <c r="N4" t="s">
        <v>64</v>
      </c>
    </row>
    <row r="5" spans="2:14" ht="15" customHeight="1" thickTop="1" thickBot="1" x14ac:dyDescent="0.3">
      <c r="B5" s="14" t="s">
        <v>79</v>
      </c>
      <c r="C5" s="15"/>
    </row>
    <row r="6" spans="2:14" ht="15" customHeight="1" thickTop="1" thickBot="1" x14ac:dyDescent="0.3">
      <c r="B6" s="14" t="s">
        <v>80</v>
      </c>
      <c r="C6" s="15"/>
    </row>
    <row r="7" spans="2:14" ht="46.5" thickTop="1" thickBot="1" x14ac:dyDescent="0.3">
      <c r="B7" s="14" t="s">
        <v>81</v>
      </c>
      <c r="C7" s="16"/>
    </row>
    <row r="8" spans="2:14" ht="31.5" thickTop="1" thickBot="1" x14ac:dyDescent="0.3">
      <c r="B8" s="14" t="s">
        <v>82</v>
      </c>
      <c r="C8" s="15"/>
    </row>
    <row r="9" spans="2:14" ht="46.5" thickTop="1" thickBot="1" x14ac:dyDescent="0.3">
      <c r="B9" s="14" t="s">
        <v>83</v>
      </c>
      <c r="C9" s="17"/>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25</v>
      </c>
      <c r="B1" t="s">
        <v>84</v>
      </c>
      <c r="C1" s="7" t="s">
        <v>29</v>
      </c>
      <c r="D1" s="7" t="s">
        <v>33</v>
      </c>
      <c r="E1" s="3" t="s">
        <v>85</v>
      </c>
      <c r="F1" s="2" t="s">
        <v>64</v>
      </c>
      <c r="G1" s="4">
        <v>0</v>
      </c>
      <c r="H1" t="s">
        <v>86</v>
      </c>
      <c r="I1" t="s">
        <v>87</v>
      </c>
    </row>
    <row r="2" spans="1:9" x14ac:dyDescent="0.25">
      <c r="A2" t="s">
        <v>88</v>
      </c>
      <c r="B2" t="s">
        <v>89</v>
      </c>
      <c r="C2" t="s">
        <v>90</v>
      </c>
      <c r="D2" s="2" t="s">
        <v>91</v>
      </c>
      <c r="E2" s="1" t="s">
        <v>92</v>
      </c>
      <c r="F2" s="2" t="s">
        <v>75</v>
      </c>
      <c r="G2" s="4">
        <v>0.7</v>
      </c>
      <c r="H2" t="s">
        <v>93</v>
      </c>
      <c r="I2" t="s">
        <v>94</v>
      </c>
    </row>
    <row r="3" spans="1:9" x14ac:dyDescent="0.25">
      <c r="A3" t="s">
        <v>95</v>
      </c>
      <c r="C3" t="s">
        <v>96</v>
      </c>
      <c r="D3" s="2" t="s">
        <v>97</v>
      </c>
      <c r="E3" s="1" t="s">
        <v>98</v>
      </c>
      <c r="F3" s="2" t="s">
        <v>62</v>
      </c>
      <c r="G3" s="4">
        <v>0.3</v>
      </c>
      <c r="H3" t="s">
        <v>99</v>
      </c>
      <c r="I3" t="s">
        <v>100</v>
      </c>
    </row>
    <row r="4" spans="1:9" x14ac:dyDescent="0.25">
      <c r="A4" t="s">
        <v>101</v>
      </c>
      <c r="C4" t="s">
        <v>102</v>
      </c>
      <c r="E4" s="1" t="s">
        <v>103</v>
      </c>
      <c r="H4" t="s">
        <v>104</v>
      </c>
      <c r="I4" t="s">
        <v>105</v>
      </c>
    </row>
    <row r="5" spans="1:9" x14ac:dyDescent="0.25">
      <c r="A5" t="s">
        <v>106</v>
      </c>
      <c r="E5" s="1" t="s">
        <v>107</v>
      </c>
      <c r="H5" t="s">
        <v>108</v>
      </c>
      <c r="I5" t="s">
        <v>109</v>
      </c>
    </row>
    <row r="6" spans="1:9" x14ac:dyDescent="0.25">
      <c r="E6" s="1" t="s">
        <v>110</v>
      </c>
      <c r="I6" t="s">
        <v>111</v>
      </c>
    </row>
    <row r="7" spans="1:9" x14ac:dyDescent="0.25">
      <c r="E7" s="1" t="s">
        <v>112</v>
      </c>
    </row>
    <row r="8" spans="1:9" x14ac:dyDescent="0.25">
      <c r="E8" s="1" t="s">
        <v>113</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(ALLIANZ COLOMBIA)</cp:lastModifiedBy>
  <cp:revision/>
  <dcterms:created xsi:type="dcterms:W3CDTF">2020-12-07T14:41:17Z</dcterms:created>
  <dcterms:modified xsi:type="dcterms:W3CDTF">2024-07-19T12:57:30Z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