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20D93257-B8DB-489A-A347-397581C575C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4" l="1"/>
  <c r="B2" i="17"/>
  <c r="B8" i="17"/>
  <c r="B7" i="17"/>
  <c r="B6" i="17"/>
  <c r="B4" i="17"/>
  <c r="B3" i="17"/>
  <c r="B5" i="10"/>
  <c r="B5" i="14" s="1"/>
  <c r="B4" i="10"/>
  <c r="B3" i="10"/>
  <c r="B4" i="14"/>
  <c r="B6" i="14"/>
  <c r="B8" i="14"/>
  <c r="B7" i="14"/>
  <c r="B3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<sst xmlns="http://schemas.openxmlformats.org/spreadsheetml/2006/main" count="224" uniqueCount="156">
  <si>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</si>
  <si>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</si>
  <si>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</si>
  <si>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</si>
  <si>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</si>
  <si>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</si>
  <si>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</si>
  <si>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</si>
  <si>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</si>
  <si>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</si>
  <si>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</si>
  <si>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</si>
  <si>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</si>
  <si>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</si>
  <si>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</si>
  <si>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</si>
  <si>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</si>
  <si>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</si>
  <si>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</si>
  <si>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</si>
  <si>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</si>
  <si>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</si>
  <si>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</si>
  <si>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</si>
  <si>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</si>
  <si>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</si>
  <si>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</si>
  <si>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</si>
  <si>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</si>
  <si>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</si>
  <si>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</si>
  <si>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</si>
  <si>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</si>
  <si>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</si>
  <si>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</si>
  <si>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</si>
  <si>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</si>
  <si>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</si>
  <si>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</si>
  <si>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</si>
  <si>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</si>
  <si>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</si>
  <si>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</si>
  <si>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</si>
  <si>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</si>
  <si>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</si>
  <si>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</si>
  <si>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</si>
  <si>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</si>
  <si>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</si>
  <si>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</si>
  <si>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</si>
  <si>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</si>
  <si>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</si>
  <si>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</si>
  <si>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</si>
  <si>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</si>
  <si>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</si>
  <si>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</si>
  <si>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</si>
  <si>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</si>
  <si>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</si>
  <si>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</si>
  <si>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</si>
  <si>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</si>
  <si>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</si>
  <si>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</si>
  <si>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</si>
  <si>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</si>
  <si>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</si>
  <si>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</si>
  <si>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</si>
  <si>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</si>
  <si>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</si>
  <si>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</si>
  <si>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</si>
  <si>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</si>
  <si>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</si>
  <si>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</si>
  <si>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</si>
  <si>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</si>
  <si>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</si>
  <si>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</si>
  <si>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</si>
  <si>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</si>
  <si>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</si>
  <si>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</si>
  <si>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</si>
  <si>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</si>
  <si>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</si>
  <si>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</si>
  <si>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</si>
  <si>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</si>
  <si>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</si>
  <si>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</si>
  <si>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</si>
  <si>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</si>
  <si>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</si>
  <si>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</si>
  <si>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</si>
  <si>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</si>
  <si>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</si>
  <si>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</si>
  <si>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</si>
  <si>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</si>
  <si>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</si>
  <si>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</si>
  <si>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</si>
  <si>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</si>
  <si>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</si>
  <si>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</si>
  <si>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</si>
  <si>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</si>
  <si>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</si>
  <si>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VALOR ASEGURADO</t>
  </si>
  <si>
    <t>DEDUCIBLE</t>
  </si>
  <si>
    <t xml:space="preserve">VALOR TOMAR </t>
  </si>
  <si>
    <t>PRF-2019-01055</t>
  </si>
  <si>
    <t>CONTRALORÍA GENERAL DE LA REPÚBLICA-GERENCIA DEPARTAMENTAL COLEGIADA DEL PUTUMAYO</t>
  </si>
  <si>
    <t>EJÉRCITO NACIONAL-BATALLÓN DE INFANTERÍA ASPC 27</t>
  </si>
  <si>
    <t>ALLIANZ SEGUROS S.A. (22.5%) Y OTROS</t>
  </si>
  <si>
    <t>26 de diciembre de 2018</t>
  </si>
  <si>
    <t>No. 000706237137</t>
  </si>
  <si>
    <t>Delitos contra la administración pública y fallos con responsabilidad fiscal</t>
  </si>
  <si>
    <t>29 de enero de 2024</t>
  </si>
  <si>
    <t>25 de enero de 2024</t>
  </si>
  <si>
    <t>24 de febrero de 2024</t>
  </si>
  <si>
    <t>8001306324</t>
  </si>
  <si>
    <t>REMISION DE ANTECEDENTES - ABOGADO INTERNO- MARIA ALEJANDRA REVELO C.</t>
  </si>
  <si>
    <t>RADICADO</t>
  </si>
  <si>
    <t>CONTRALORIA</t>
  </si>
  <si>
    <t>DETRIMENTO</t>
  </si>
  <si>
    <t>TERCEROS CIVILMENTE RESPONSABLES</t>
  </si>
  <si>
    <t xml:space="preserve">
El presunto detrimento de conformidad con el auto de vinculación, fue producto de la liquidación unilateral del contrato N°129 BASPC-2016 suscrito entre el Ministerio de Defensa Nacional-Ejército Nacional y la firma Multiservicios Carvajal E.U. Posterior a declarse el incumplimiento a través de la expedición de la resolución N°082 del 26 de diciembre de 2018. </t>
  </si>
  <si>
    <r>
      <rPr>
        <b/>
        <sz val="11"/>
        <color theme="1"/>
        <rFont val="Calibri"/>
        <family val="2"/>
        <scheme val="minor"/>
      </rPr>
      <t xml:space="preserve">Siniestro </t>
    </r>
    <r>
      <rPr>
        <sz val="11"/>
        <color theme="1"/>
        <rFont val="Calibri"/>
        <family val="2"/>
        <scheme val="minor"/>
      </rPr>
      <t xml:space="preserve">137331632 - </t>
    </r>
    <r>
      <rPr>
        <b/>
        <sz val="11"/>
        <color theme="1"/>
        <rFont val="Calibri"/>
        <family val="2"/>
        <scheme val="minor"/>
      </rPr>
      <t>Aplicativo</t>
    </r>
    <r>
      <rPr>
        <sz val="11"/>
        <color theme="1"/>
        <rFont val="Calibri"/>
        <family val="2"/>
        <scheme val="minor"/>
      </rPr>
      <t xml:space="preserve"> 	163896</t>
    </r>
  </si>
  <si>
    <t>21882977 / 0 (Número interno Allianz Seguros S.A.)</t>
  </si>
  <si>
    <t>Alcances fiscales</t>
  </si>
  <si>
    <t>MAPFRE SEGUROS GENERALES DE COLOMBIA S.A.</t>
  </si>
  <si>
    <t>LA PREVISORA S.A. CIA. DE SEGUROS</t>
  </si>
  <si>
    <t xml:space="preserve">ALLIANZ SEGUROS S.A. </t>
  </si>
  <si>
    <t>QBE SEGUROS S.A (ZURICH)</t>
  </si>
  <si>
    <t xml:space="preserve">Desde el 01/01/2016 hasta 31/12/2017 </t>
  </si>
  <si>
    <t>21,5% ( Póliza 000706272341)</t>
  </si>
  <si>
    <t>SEGUROS COLPATRIA S.A.</t>
  </si>
  <si>
    <t>X</t>
  </si>
  <si>
    <t xml:space="preserve">• Disminución de la suma asegurada por pago de indemnizaciones con cargo a la PÓLIZA MANEJO No. 21882977/0.
</t>
  </si>
  <si>
    <t xml:space="preserve">X </t>
  </si>
  <si>
    <t>22,5% (Póliza 21882977 / 0) - $225.000.000</t>
  </si>
  <si>
    <t>X - $225.000.000 (Valor asumido por Allianz Seguros)</t>
  </si>
  <si>
    <t>Pago por valor de $16.019.154</t>
  </si>
  <si>
    <t>X - Pago por valor de $16.019.154</t>
  </si>
  <si>
    <t>N/A</t>
  </si>
  <si>
    <t>X - Acción fiscal</t>
  </si>
  <si>
    <t>N/A - Acto de tracto sucesivo</t>
  </si>
  <si>
    <t>N/A - Sin deducible</t>
  </si>
  <si>
    <t>Prescripción de la acción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</si>
</sst>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  <xf numFmtId="49" fontId="0" fillId="9" borderId="1" xfId="0" applyNumberFormat="1" applyFill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center"/>
    </xf>
    <xf numFmtId="5" fontId="0" fillId="0" borderId="2" xfId="1" applyNumberFormat="1" applyFont="1" applyBorder="1" applyAlignment="1">
      <alignment horizontal="justify" vertical="top"/>
    </xf>
    <xf numFmtId="5" fontId="0" fillId="0" borderId="3" xfId="1" applyNumberFormat="1" applyFont="1" applyBorder="1" applyAlignment="1">
      <alignment horizontal="justify" vertical="top"/>
    </xf>
    <xf numFmtId="9" fontId="0" fillId="0" borderId="0" xfId="0" applyNumberFormat="1" applyAlignment="1">
      <alignment horizontal="left"/>
    </xf>
    <xf numFmtId="10" fontId="0" fillId="0" borderId="1" xfId="0" applyNumberFormat="1" applyBorder="1" applyAlignment="1">
      <alignment horizontal="justify" vertical="top"/>
    </xf>
    <xf numFmtId="0" fontId="6" fillId="0" borderId="1" xfId="0" applyFont="1" applyBorder="1" applyAlignment="1">
      <alignment vertical="center"/>
    </xf>
    <xf numFmtId="5" fontId="0" fillId="0" borderId="1" xfId="1" applyNumberFormat="1" applyFont="1" applyBorder="1" applyAlignment="1">
      <alignment horizontal="left" vertical="top"/>
    </xf>
    <xf numFmtId="5" fontId="0" fillId="0" borderId="1" xfId="1" applyNumberFormat="1" applyFont="1" applyBorder="1" applyAlignment="1">
      <alignment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opLeftCell="A12" zoomScale="110" zoomScaleNormal="110" workbookViewId="0">
      <selection activeCell="B3" sqref="B3:C3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35" t="s">
        <v>0</v>
      </c>
      <c r="B1" s="35"/>
      <c r="C1" s="35"/>
    </row>
    <row r="2" spans="1:3" x14ac:dyDescent="0.35">
      <c r="A2" s="5" t="s">
        <v>1</v>
      </c>
      <c r="B2" s="32" t="s">
        <v>117</v>
      </c>
      <c r="C2" s="32"/>
    </row>
    <row r="3" spans="1:3" ht="15" customHeight="1" x14ac:dyDescent="0.35">
      <c r="A3" s="5" t="s">
        <v>2</v>
      </c>
      <c r="B3" s="33" t="s">
        <v>118</v>
      </c>
      <c r="C3" s="34"/>
    </row>
    <row r="4" spans="1:3" x14ac:dyDescent="0.35">
      <c r="A4" s="5" t="s">
        <v>3</v>
      </c>
      <c r="B4" s="33" t="s">
        <v>18</v>
      </c>
      <c r="C4" s="34"/>
    </row>
    <row r="5" spans="1:3" x14ac:dyDescent="0.35">
      <c r="A5" s="5" t="s">
        <v>4</v>
      </c>
      <c r="B5" s="32" t="s">
        <v>19</v>
      </c>
      <c r="C5" s="32"/>
    </row>
    <row r="6" spans="1:3" x14ac:dyDescent="0.35">
      <c r="A6" s="5" t="s">
        <v>5</v>
      </c>
      <c r="B6" s="37" t="s">
        <v>119</v>
      </c>
      <c r="C6" s="38"/>
    </row>
    <row r="7" spans="1:3" x14ac:dyDescent="0.35">
      <c r="A7" s="5" t="s">
        <v>6</v>
      </c>
      <c r="B7" s="36">
        <v>257998133</v>
      </c>
      <c r="C7" s="32"/>
    </row>
    <row r="8" spans="1:3" x14ac:dyDescent="0.35">
      <c r="A8" s="30" t="s">
        <v>7</v>
      </c>
      <c r="B8" s="32" t="s">
        <v>120</v>
      </c>
      <c r="C8" s="32"/>
    </row>
    <row r="9" spans="1:3" x14ac:dyDescent="0.35">
      <c r="A9" s="5" t="s">
        <v>8</v>
      </c>
      <c r="B9" s="77" t="s">
        <v>121</v>
      </c>
      <c r="C9" s="77"/>
    </row>
    <row r="10" spans="1:3" x14ac:dyDescent="0.35">
      <c r="A10" s="43" t="s">
        <v>9</v>
      </c>
      <c r="B10" s="44" t="s">
        <v>133</v>
      </c>
      <c r="C10" s="32"/>
    </row>
    <row r="11" spans="1:3" ht="30" customHeight="1" x14ac:dyDescent="0.35">
      <c r="A11" s="43"/>
      <c r="B11" s="32"/>
      <c r="C11" s="32"/>
    </row>
    <row r="12" spans="1:3" ht="54.5" customHeight="1" x14ac:dyDescent="0.35">
      <c r="A12" s="43"/>
      <c r="B12" s="32"/>
      <c r="C12" s="32"/>
    </row>
    <row r="13" spans="1:3" x14ac:dyDescent="0.35">
      <c r="A13" s="5" t="s">
        <v>10</v>
      </c>
      <c r="B13" s="37" t="s">
        <v>119</v>
      </c>
      <c r="C13" s="38"/>
    </row>
    <row r="14" spans="1:3" ht="17.25" customHeight="1" x14ac:dyDescent="0.35">
      <c r="A14" s="5" t="s">
        <v>11</v>
      </c>
      <c r="B14" s="76" t="s">
        <v>127</v>
      </c>
      <c r="C14" s="76"/>
    </row>
    <row r="15" spans="1:3" ht="15.75" customHeight="1" x14ac:dyDescent="0.35">
      <c r="A15" s="5" t="s">
        <v>12</v>
      </c>
      <c r="B15" s="45" t="s">
        <v>122</v>
      </c>
      <c r="C15" s="45"/>
    </row>
    <row r="16" spans="1:3" ht="20.25" customHeight="1" x14ac:dyDescent="0.35">
      <c r="A16" s="5" t="s">
        <v>13</v>
      </c>
      <c r="B16" s="39" t="s">
        <v>123</v>
      </c>
      <c r="C16" s="40"/>
    </row>
    <row r="17" spans="1:3" ht="18.75" customHeight="1" x14ac:dyDescent="0.35">
      <c r="A17" s="5" t="s">
        <v>14</v>
      </c>
      <c r="B17" s="41" t="s">
        <v>124</v>
      </c>
      <c r="C17" s="42"/>
    </row>
    <row r="18" spans="1:3" x14ac:dyDescent="0.35">
      <c r="A18" s="5" t="s">
        <v>15</v>
      </c>
      <c r="B18" s="41" t="s">
        <v>125</v>
      </c>
      <c r="C18" s="42"/>
    </row>
    <row r="19" spans="1:3" x14ac:dyDescent="0.35">
      <c r="A19" s="5" t="s">
        <v>16</v>
      </c>
      <c r="B19" s="32" t="s">
        <v>126</v>
      </c>
      <c r="C19" s="32"/>
    </row>
  </sheetData>
  <mergeCells count="18">
    <mergeCell ref="B9:C9"/>
    <mergeCell ref="B16:C16"/>
    <mergeCell ref="B18:C18"/>
    <mergeCell ref="B19:C19"/>
    <mergeCell ref="A10:A12"/>
    <mergeCell ref="B10:C12"/>
    <mergeCell ref="B14:C14"/>
    <mergeCell ref="B15:C15"/>
    <mergeCell ref="B17:C17"/>
    <mergeCell ref="B13:C13"/>
    <mergeCell ref="B8:C8"/>
    <mergeCell ref="B4:C4"/>
    <mergeCell ref="B3:C3"/>
    <mergeCell ref="A1:C1"/>
    <mergeCell ref="B2:C2"/>
    <mergeCell ref="B5:C5"/>
    <mergeCell ref="B7:C7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RowHeight="14.5" x14ac:dyDescent="0.35"/>
  <sheetData>
    <row r="1" spans="1:1" x14ac:dyDescent="0.35">
      <c r="A1" s="6" t="s">
        <v>17</v>
      </c>
    </row>
    <row r="2" spans="1:1" x14ac:dyDescent="0.35">
      <c r="A2" s="6" t="s">
        <v>18</v>
      </c>
    </row>
    <row r="3" spans="1:1" x14ac:dyDescent="0.35">
      <c r="A3" s="6"/>
    </row>
    <row r="4" spans="1:1" x14ac:dyDescent="0.35">
      <c r="A4" s="6" t="s">
        <v>19</v>
      </c>
    </row>
    <row r="5" spans="1:1" x14ac:dyDescent="0.3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51"/>
  <sheetViews>
    <sheetView tabSelected="1" zoomScale="90" zoomScaleNormal="90" workbookViewId="0">
      <selection activeCell="C38" sqref="C38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46" t="s">
        <v>128</v>
      </c>
      <c r="B1" s="46"/>
      <c r="C1" s="46"/>
    </row>
    <row r="2" spans="1:3" x14ac:dyDescent="0.35">
      <c r="A2" s="78" t="s">
        <v>21</v>
      </c>
      <c r="B2" s="41" t="s">
        <v>134</v>
      </c>
      <c r="C2" s="42"/>
    </row>
    <row r="3" spans="1:3" s="20" customFormat="1" x14ac:dyDescent="0.35">
      <c r="A3" s="78" t="s">
        <v>129</v>
      </c>
      <c r="B3" s="32" t="str">
        <f>'GENERALES NOTA 322'!B2:C2</f>
        <v>PRF-2019-01055</v>
      </c>
      <c r="C3" s="32"/>
    </row>
    <row r="4" spans="1:3" s="2" customFormat="1" ht="14.5" customHeight="1" x14ac:dyDescent="0.35">
      <c r="A4" s="78" t="s">
        <v>130</v>
      </c>
      <c r="B4" s="32" t="str">
        <f>'GENERALES NOTA 322'!B3:C3</f>
        <v>CONTRALORÍA GENERAL DE LA REPÚBLICA-GERENCIA DEPARTAMENTAL COLEGIADA DEL PUTUMAYO</v>
      </c>
      <c r="C4" s="32"/>
    </row>
    <row r="5" spans="1:3" s="2" customFormat="1" x14ac:dyDescent="0.35">
      <c r="A5" s="78" t="s">
        <v>80</v>
      </c>
      <c r="B5" s="32" t="str">
        <f>'GENERALES NOTA 322'!B13:C13</f>
        <v>EJÉRCITO NACIONAL-BATALLÓN DE INFANTERÍA ASPC 27</v>
      </c>
      <c r="C5" s="32"/>
    </row>
    <row r="6" spans="1:3" s="2" customFormat="1" x14ac:dyDescent="0.35">
      <c r="A6" s="78" t="s">
        <v>131</v>
      </c>
      <c r="B6" s="84">
        <f>'GENERALES NOTA 322'!B7:C7</f>
        <v>257998133</v>
      </c>
      <c r="C6" s="85"/>
    </row>
    <row r="7" spans="1:3" s="2" customFormat="1" x14ac:dyDescent="0.35">
      <c r="A7" s="78" t="s">
        <v>132</v>
      </c>
      <c r="B7" s="32" t="str">
        <f>'GENERALES NOTA 322'!B8:C8</f>
        <v>ALLIANZ SEGUROS S.A. (22.5%) Y OTROS</v>
      </c>
      <c r="C7" s="32"/>
    </row>
    <row r="8" spans="1:3" x14ac:dyDescent="0.35">
      <c r="A8" s="79" t="s">
        <v>22</v>
      </c>
      <c r="B8" s="32" t="s">
        <v>135</v>
      </c>
      <c r="C8" s="32"/>
    </row>
    <row r="9" spans="1:3" x14ac:dyDescent="0.35">
      <c r="A9" s="79" t="s">
        <v>23</v>
      </c>
      <c r="B9" s="32" t="s">
        <v>136</v>
      </c>
      <c r="C9" s="32"/>
    </row>
    <row r="10" spans="1:3" x14ac:dyDescent="0.35">
      <c r="A10" s="79" t="s">
        <v>24</v>
      </c>
      <c r="B10" s="89">
        <v>208980846</v>
      </c>
      <c r="C10" s="90" t="s">
        <v>149</v>
      </c>
    </row>
    <row r="11" spans="1:3" x14ac:dyDescent="0.35">
      <c r="A11" s="79" t="s">
        <v>25</v>
      </c>
      <c r="B11" s="33" t="s">
        <v>88</v>
      </c>
      <c r="C11" s="34"/>
    </row>
    <row r="12" spans="1:3" x14ac:dyDescent="0.35">
      <c r="A12" s="79" t="s">
        <v>26</v>
      </c>
      <c r="B12" s="32" t="s">
        <v>141</v>
      </c>
      <c r="C12" s="32"/>
    </row>
    <row r="13" spans="1:3" x14ac:dyDescent="0.35">
      <c r="A13" s="79" t="s">
        <v>27</v>
      </c>
      <c r="B13" s="32" t="s">
        <v>84</v>
      </c>
      <c r="C13" s="32"/>
    </row>
    <row r="14" spans="1:3" x14ac:dyDescent="0.35">
      <c r="A14" s="79" t="s">
        <v>28</v>
      </c>
      <c r="B14" s="32" t="s">
        <v>84</v>
      </c>
      <c r="C14" s="32"/>
    </row>
    <row r="15" spans="1:3" x14ac:dyDescent="0.35">
      <c r="A15" s="80" t="s">
        <v>29</v>
      </c>
      <c r="B15" s="32" t="s">
        <v>96</v>
      </c>
      <c r="C15" s="32"/>
    </row>
    <row r="16" spans="1:3" x14ac:dyDescent="0.35">
      <c r="A16" s="81"/>
      <c r="B16" s="83" t="s">
        <v>30</v>
      </c>
      <c r="C16" s="83" t="s">
        <v>31</v>
      </c>
    </row>
    <row r="17" spans="1:3" x14ac:dyDescent="0.35">
      <c r="A17" s="81"/>
      <c r="B17" s="8" t="s">
        <v>140</v>
      </c>
      <c r="C17" s="8" t="s">
        <v>142</v>
      </c>
    </row>
    <row r="18" spans="1:3" ht="29" x14ac:dyDescent="0.35">
      <c r="A18" s="81"/>
      <c r="B18" s="8" t="s">
        <v>137</v>
      </c>
      <c r="C18" s="86">
        <v>0.12</v>
      </c>
    </row>
    <row r="19" spans="1:3" x14ac:dyDescent="0.35">
      <c r="A19" s="81"/>
      <c r="B19" s="8" t="s">
        <v>138</v>
      </c>
      <c r="C19" s="87">
        <v>0.215</v>
      </c>
    </row>
    <row r="20" spans="1:3" x14ac:dyDescent="0.35">
      <c r="A20" s="81"/>
      <c r="B20" s="8" t="s">
        <v>143</v>
      </c>
      <c r="C20" s="87">
        <v>0.22500000000000001</v>
      </c>
    </row>
    <row r="21" spans="1:3" x14ac:dyDescent="0.35">
      <c r="A21" s="81"/>
      <c r="B21" s="8" t="s">
        <v>139</v>
      </c>
      <c r="C21" s="87" t="s">
        <v>147</v>
      </c>
    </row>
    <row r="22" spans="1:3" x14ac:dyDescent="0.35">
      <c r="A22" s="21" t="s">
        <v>32</v>
      </c>
      <c r="B22" s="32" t="s">
        <v>89</v>
      </c>
      <c r="C22" s="32"/>
    </row>
    <row r="23" spans="1:3" x14ac:dyDescent="0.35">
      <c r="A23" s="21" t="s">
        <v>33</v>
      </c>
      <c r="B23" s="33"/>
      <c r="C23" s="34"/>
    </row>
    <row r="24" spans="1:3" x14ac:dyDescent="0.35">
      <c r="A24" s="82" t="s">
        <v>34</v>
      </c>
      <c r="B24" s="32" t="s">
        <v>89</v>
      </c>
      <c r="C24" s="32"/>
    </row>
    <row r="25" spans="1:3" x14ac:dyDescent="0.35">
      <c r="A25" s="49" t="s">
        <v>35</v>
      </c>
      <c r="B25" s="49"/>
      <c r="C25" s="49"/>
    </row>
    <row r="26" spans="1:3" x14ac:dyDescent="0.35">
      <c r="A26" s="41" t="s">
        <v>36</v>
      </c>
      <c r="B26" s="42"/>
      <c r="C26" s="18" t="s">
        <v>144</v>
      </c>
    </row>
    <row r="27" spans="1:3" x14ac:dyDescent="0.35">
      <c r="A27" s="41" t="s">
        <v>37</v>
      </c>
      <c r="B27" s="42"/>
      <c r="C27" s="18" t="s">
        <v>148</v>
      </c>
    </row>
    <row r="28" spans="1:3" ht="33" customHeight="1" x14ac:dyDescent="0.35">
      <c r="A28" s="37" t="s">
        <v>145</v>
      </c>
      <c r="B28" s="42"/>
      <c r="C28" s="88" t="s">
        <v>144</v>
      </c>
    </row>
    <row r="29" spans="1:3" x14ac:dyDescent="0.35">
      <c r="A29" s="12" t="s">
        <v>38</v>
      </c>
      <c r="B29" s="13"/>
      <c r="C29" s="88" t="s">
        <v>144</v>
      </c>
    </row>
    <row r="30" spans="1:3" x14ac:dyDescent="0.35">
      <c r="A30" s="41" t="s">
        <v>39</v>
      </c>
      <c r="B30" s="42"/>
      <c r="C30" s="18" t="s">
        <v>146</v>
      </c>
    </row>
    <row r="31" spans="1:3" ht="21" customHeight="1" x14ac:dyDescent="0.35">
      <c r="A31" s="41" t="s">
        <v>40</v>
      </c>
      <c r="B31" s="42"/>
      <c r="C31" s="31" t="s">
        <v>154</v>
      </c>
    </row>
    <row r="32" spans="1:3" x14ac:dyDescent="0.35">
      <c r="A32" s="41" t="s">
        <v>41</v>
      </c>
      <c r="B32" s="42"/>
      <c r="C32" s="18"/>
    </row>
    <row r="33" spans="1:3" x14ac:dyDescent="0.35">
      <c r="A33" s="47" t="s">
        <v>42</v>
      </c>
      <c r="B33" s="48"/>
      <c r="C33" s="19" t="s">
        <v>155</v>
      </c>
    </row>
    <row r="34" spans="1:3" x14ac:dyDescent="0.35">
      <c r="A34" s="51" t="s">
        <v>43</v>
      </c>
      <c r="B34" s="51"/>
      <c r="C34" s="51"/>
    </row>
    <row r="35" spans="1:3" x14ac:dyDescent="0.35">
      <c r="A35" s="50" t="s">
        <v>44</v>
      </c>
      <c r="B35" s="50"/>
      <c r="C35" s="8" t="s">
        <v>151</v>
      </c>
    </row>
    <row r="36" spans="1:3" x14ac:dyDescent="0.35">
      <c r="A36" s="50" t="s">
        <v>45</v>
      </c>
      <c r="B36" s="50"/>
      <c r="C36" s="8" t="s">
        <v>150</v>
      </c>
    </row>
    <row r="37" spans="1:3" x14ac:dyDescent="0.35">
      <c r="A37" s="50" t="s">
        <v>46</v>
      </c>
      <c r="B37" s="50"/>
      <c r="C37" s="8" t="s">
        <v>151</v>
      </c>
    </row>
    <row r="38" spans="1:3" x14ac:dyDescent="0.35">
      <c r="A38" s="50" t="s">
        <v>47</v>
      </c>
      <c r="B38" s="50"/>
      <c r="C38" s="8" t="s">
        <v>151</v>
      </c>
    </row>
    <row r="39" spans="1:3" x14ac:dyDescent="0.35">
      <c r="A39" s="50" t="s">
        <v>48</v>
      </c>
      <c r="B39" s="50"/>
      <c r="C39" s="8" t="s">
        <v>151</v>
      </c>
    </row>
    <row r="40" spans="1:3" x14ac:dyDescent="0.35">
      <c r="A40" s="50" t="s">
        <v>49</v>
      </c>
      <c r="B40" s="50"/>
      <c r="C40" s="8" t="s">
        <v>151</v>
      </c>
    </row>
    <row r="41" spans="1:3" x14ac:dyDescent="0.35">
      <c r="A41" s="50" t="s">
        <v>50</v>
      </c>
      <c r="B41" s="50"/>
      <c r="C41" s="8" t="s">
        <v>151</v>
      </c>
    </row>
    <row r="42" spans="1:3" x14ac:dyDescent="0.35">
      <c r="A42" s="50" t="s">
        <v>51</v>
      </c>
      <c r="B42" s="50"/>
      <c r="C42" s="8" t="s">
        <v>151</v>
      </c>
    </row>
    <row r="43" spans="1:3" x14ac:dyDescent="0.35">
      <c r="A43" s="50" t="s">
        <v>52</v>
      </c>
      <c r="B43" s="50"/>
      <c r="C43" s="8" t="s">
        <v>151</v>
      </c>
    </row>
    <row r="44" spans="1:3" x14ac:dyDescent="0.35">
      <c r="A44" s="50" t="s">
        <v>53</v>
      </c>
      <c r="B44" s="50"/>
      <c r="C44" s="8" t="s">
        <v>151</v>
      </c>
    </row>
    <row r="45" spans="1:3" x14ac:dyDescent="0.35">
      <c r="A45" s="50" t="s">
        <v>54</v>
      </c>
      <c r="B45" s="50"/>
      <c r="C45" s="8" t="s">
        <v>152</v>
      </c>
    </row>
    <row r="46" spans="1:3" x14ac:dyDescent="0.35">
      <c r="A46" s="50" t="s">
        <v>55</v>
      </c>
      <c r="B46" s="50"/>
      <c r="C46" s="8" t="s">
        <v>153</v>
      </c>
    </row>
    <row r="47" spans="1:3" x14ac:dyDescent="0.35">
      <c r="A47" s="50" t="s">
        <v>56</v>
      </c>
      <c r="B47" s="50"/>
      <c r="C47" s="8" t="s">
        <v>151</v>
      </c>
    </row>
    <row r="48" spans="1:3" x14ac:dyDescent="0.35">
      <c r="A48" s="50" t="s">
        <v>57</v>
      </c>
      <c r="B48" s="50"/>
      <c r="C48" s="8" t="s">
        <v>151</v>
      </c>
    </row>
    <row r="49" spans="1:3" x14ac:dyDescent="0.35">
      <c r="A49" s="50" t="s">
        <v>58</v>
      </c>
      <c r="B49" s="50"/>
      <c r="C49" s="8" t="s">
        <v>151</v>
      </c>
    </row>
    <row r="50" spans="1:3" x14ac:dyDescent="0.35">
      <c r="A50" s="50" t="s">
        <v>59</v>
      </c>
      <c r="B50" s="50"/>
      <c r="C50" s="8"/>
    </row>
    <row r="51" spans="1:3" x14ac:dyDescent="0.35">
      <c r="A51" s="52"/>
      <c r="B51" s="52"/>
      <c r="C51" s="8"/>
    </row>
  </sheetData>
  <mergeCells count="44">
    <mergeCell ref="B3:C3"/>
    <mergeCell ref="A48:B48"/>
    <mergeCell ref="A49:B49"/>
    <mergeCell ref="A50:B50"/>
    <mergeCell ref="A51:B51"/>
    <mergeCell ref="A46:B46"/>
    <mergeCell ref="A30:B30"/>
    <mergeCell ref="A31:B31"/>
    <mergeCell ref="A32:B32"/>
    <mergeCell ref="A33:B33"/>
    <mergeCell ref="A47:B47"/>
    <mergeCell ref="A40:B40"/>
    <mergeCell ref="A41:B41"/>
    <mergeCell ref="A42:B42"/>
    <mergeCell ref="A43:B43"/>
    <mergeCell ref="A44:B44"/>
    <mergeCell ref="A27:B27"/>
    <mergeCell ref="A45:B45"/>
    <mergeCell ref="A39:B39"/>
    <mergeCell ref="A34:C34"/>
    <mergeCell ref="A35:B35"/>
    <mergeCell ref="A36:B36"/>
    <mergeCell ref="A37:B37"/>
    <mergeCell ref="A38:B38"/>
    <mergeCell ref="B22:C22"/>
    <mergeCell ref="B23:C23"/>
    <mergeCell ref="B24:C24"/>
    <mergeCell ref="A25:C25"/>
    <mergeCell ref="A26:B26"/>
    <mergeCell ref="A28:B28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1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B23:C23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B24:C24 B13:C14 B22:C22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4.5" x14ac:dyDescent="0.35"/>
  <cols>
    <col min="1" max="1" width="41.81640625" style="26" customWidth="1"/>
    <col min="2" max="2" width="30.54296875" style="26" customWidth="1"/>
    <col min="3" max="3" width="76.1796875" style="26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9" t="s">
        <v>60</v>
      </c>
      <c r="B1" s="69"/>
      <c r="C1" s="69"/>
    </row>
    <row r="2" spans="1:6" x14ac:dyDescent="0.35">
      <c r="A2" s="22" t="s">
        <v>21</v>
      </c>
      <c r="B2" s="70" t="str">
        <f>'GENERALES NOTA 321'!B2:C2</f>
        <v>Siniestro 137331632 - Aplicativo 	163896</v>
      </c>
      <c r="C2" s="71"/>
    </row>
    <row r="3" spans="1:6" x14ac:dyDescent="0.35">
      <c r="A3" s="23" t="s">
        <v>1</v>
      </c>
      <c r="B3" s="55" t="str">
        <f>'GENERALES NOTA 322'!B2:C2</f>
        <v>PRF-2019-01055</v>
      </c>
      <c r="C3" s="56"/>
    </row>
    <row r="4" spans="1:6" s="2" customFormat="1" x14ac:dyDescent="0.35">
      <c r="A4" s="24" t="s">
        <v>2</v>
      </c>
      <c r="B4" s="54" t="str">
        <f>'GENERALES NOTA 322'!B3:C3</f>
        <v>CONTRALORÍA GENERAL DE LA REPÚBLICA-GERENCIA DEPARTAMENTAL COLEGIADA DEL PUTUMAYO</v>
      </c>
      <c r="C4" s="54"/>
    </row>
    <row r="5" spans="1:6" s="2" customFormat="1" x14ac:dyDescent="0.35">
      <c r="A5" s="24" t="s">
        <v>5</v>
      </c>
      <c r="B5" s="70" t="str">
        <f>'GENERALES NOTA 321'!B5:C5</f>
        <v>EJÉRCITO NACIONAL-BATALLÓN DE INFANTERÍA ASPC 27</v>
      </c>
      <c r="C5" s="71"/>
    </row>
    <row r="6" spans="1:6" s="2" customFormat="1" x14ac:dyDescent="0.35">
      <c r="A6" s="5" t="s">
        <v>114</v>
      </c>
      <c r="B6" s="72">
        <f>'GENERALES NOTA 321'!B10:C10</f>
        <v>208980846</v>
      </c>
      <c r="C6" s="73"/>
    </row>
    <row r="7" spans="1:6" s="2" customFormat="1" x14ac:dyDescent="0.35">
      <c r="A7" s="5" t="s">
        <v>6</v>
      </c>
      <c r="B7" s="68">
        <f>'GENERALES NOTA 322'!B7:C7</f>
        <v>257998133</v>
      </c>
      <c r="C7" s="68"/>
    </row>
    <row r="8" spans="1:6" s="2" customFormat="1" x14ac:dyDescent="0.35">
      <c r="A8" s="24" t="s">
        <v>7</v>
      </c>
      <c r="B8" s="54" t="str">
        <f>'GENERALES NOTA 322'!B8:C8</f>
        <v>ALLIANZ SEGUROS S.A. (22.5%) Y OTROS</v>
      </c>
      <c r="C8" s="54"/>
    </row>
    <row r="9" spans="1:6" ht="23.25" customHeight="1" x14ac:dyDescent="0.35">
      <c r="A9" s="25" t="s">
        <v>61</v>
      </c>
      <c r="B9" s="55" t="s">
        <v>62</v>
      </c>
      <c r="C9" s="56"/>
    </row>
    <row r="10" spans="1:6" ht="58" x14ac:dyDescent="0.35">
      <c r="A10" s="24" t="s">
        <v>63</v>
      </c>
      <c r="B10" s="57"/>
      <c r="C10" s="58"/>
      <c r="E10" t="s">
        <v>64</v>
      </c>
      <c r="F10" s="11">
        <v>0.7</v>
      </c>
    </row>
    <row r="11" spans="1:6" x14ac:dyDescent="0.35">
      <c r="A11" s="29" t="s">
        <v>65</v>
      </c>
      <c r="B11" s="59">
        <f>(B12-B14)*B13</f>
        <v>208980846</v>
      </c>
      <c r="C11" s="60"/>
      <c r="E11" t="s">
        <v>62</v>
      </c>
      <c r="F11" s="11">
        <v>0.3</v>
      </c>
    </row>
    <row r="12" spans="1:6" x14ac:dyDescent="0.35">
      <c r="A12" s="10" t="s">
        <v>116</v>
      </c>
      <c r="B12" s="63">
        <f>MIN(B6,B7)</f>
        <v>208980846</v>
      </c>
      <c r="C12" s="64"/>
      <c r="F12" s="11"/>
    </row>
    <row r="13" spans="1:6" x14ac:dyDescent="0.35">
      <c r="A13" s="25" t="s">
        <v>29</v>
      </c>
      <c r="B13" s="65">
        <v>1</v>
      </c>
      <c r="C13" s="65"/>
      <c r="F13" s="11"/>
    </row>
    <row r="14" spans="1:6" x14ac:dyDescent="0.35">
      <c r="A14" s="25" t="s">
        <v>115</v>
      </c>
      <c r="B14" s="66">
        <v>0</v>
      </c>
      <c r="C14" s="67"/>
      <c r="F14" s="11"/>
    </row>
    <row r="15" spans="1:6" x14ac:dyDescent="0.35">
      <c r="A15" s="28" t="s">
        <v>66</v>
      </c>
      <c r="B15" s="61">
        <f>IFERROR(B11*(VLOOKUP(B9,E10:F15,2,0)),16666)</f>
        <v>62694253.799999997</v>
      </c>
      <c r="C15" s="62"/>
    </row>
    <row r="16" spans="1:6" ht="180" customHeight="1" x14ac:dyDescent="0.35">
      <c r="A16" s="24" t="s">
        <v>67</v>
      </c>
      <c r="B16" s="55"/>
      <c r="C16" s="56"/>
    </row>
    <row r="17" spans="1:3" ht="87" x14ac:dyDescent="0.35">
      <c r="A17" s="24" t="s">
        <v>68</v>
      </c>
      <c r="B17" s="53"/>
      <c r="C17" s="53"/>
    </row>
    <row r="19" spans="1:3" x14ac:dyDescent="0.35">
      <c r="B19" s="27"/>
      <c r="C19" s="27"/>
    </row>
    <row r="20" spans="1:3" x14ac:dyDescent="0.35">
      <c r="B20" s="27"/>
      <c r="C20" s="27"/>
    </row>
    <row r="21" spans="1:3" x14ac:dyDescent="0.35">
      <c r="B21" s="27"/>
      <c r="C21" s="27"/>
    </row>
    <row r="22" spans="1:3" x14ac:dyDescent="0.35">
      <c r="B22" s="27"/>
      <c r="C22" s="27"/>
    </row>
    <row r="23" spans="1:3" x14ac:dyDescent="0.35">
      <c r="B23" s="27"/>
      <c r="C23" s="27"/>
    </row>
    <row r="24" spans="1:3" x14ac:dyDescent="0.35">
      <c r="B24" s="27"/>
      <c r="C24" s="27"/>
    </row>
    <row r="25" spans="1:3" x14ac:dyDescent="0.35">
      <c r="B25" s="27"/>
      <c r="C25" s="27"/>
    </row>
    <row r="26" spans="1:3" x14ac:dyDescent="0.35">
      <c r="B26" s="27"/>
      <c r="C26" s="27"/>
    </row>
    <row r="27" spans="1:3" x14ac:dyDescent="0.35">
      <c r="B27" s="27"/>
      <c r="C27" s="27"/>
    </row>
    <row r="28" spans="1:3" x14ac:dyDescent="0.35">
      <c r="B28" s="27"/>
      <c r="C28" s="27"/>
    </row>
    <row r="29" spans="1:3" x14ac:dyDescent="0.35">
      <c r="B29" s="27"/>
      <c r="C29" s="27"/>
    </row>
    <row r="30" spans="1:3" x14ac:dyDescent="0.35">
      <c r="B30" s="27"/>
      <c r="C30" s="27"/>
    </row>
    <row r="31" spans="1:3" x14ac:dyDescent="0.35">
      <c r="B31" s="27"/>
      <c r="C31" s="27"/>
    </row>
    <row r="32" spans="1:3" x14ac:dyDescent="0.35">
      <c r="B32" s="27"/>
      <c r="C32" s="27"/>
    </row>
    <row r="33" spans="2:3" x14ac:dyDescent="0.35">
      <c r="B33" s="27"/>
      <c r="C33" s="27"/>
    </row>
    <row r="34" spans="2:3" x14ac:dyDescent="0.35">
      <c r="B34" s="27"/>
      <c r="C34" s="27"/>
    </row>
    <row r="35" spans="2:3" x14ac:dyDescent="0.35">
      <c r="B35" s="27"/>
      <c r="C35" s="27"/>
    </row>
    <row r="36" spans="2:3" x14ac:dyDescent="0.35">
      <c r="B36" s="27"/>
      <c r="C36" s="27"/>
    </row>
    <row r="37" spans="2:3" x14ac:dyDescent="0.35">
      <c r="B37" s="27"/>
      <c r="C37" s="27"/>
    </row>
    <row r="38" spans="2:3" x14ac:dyDescent="0.35">
      <c r="B38" s="27"/>
      <c r="C38" s="27"/>
    </row>
    <row r="39" spans="2:3" x14ac:dyDescent="0.35">
      <c r="B39" s="27"/>
      <c r="C39" s="27"/>
    </row>
    <row r="40" spans="2:3" x14ac:dyDescent="0.35">
      <c r="B40" s="27"/>
      <c r="C40" s="27"/>
    </row>
    <row r="41" spans="2:3" x14ac:dyDescent="0.35">
      <c r="B41" s="27"/>
      <c r="C41" s="27"/>
    </row>
    <row r="42" spans="2:3" x14ac:dyDescent="0.35">
      <c r="B42" s="27"/>
      <c r="C42" s="27"/>
    </row>
    <row r="43" spans="2:3" x14ac:dyDescent="0.35">
      <c r="B43" s="27"/>
      <c r="C43" s="27"/>
    </row>
    <row r="44" spans="2:3" x14ac:dyDescent="0.35">
      <c r="B44" s="27"/>
      <c r="C44" s="27"/>
    </row>
    <row r="45" spans="2:3" x14ac:dyDescent="0.35">
      <c r="B45" s="27"/>
      <c r="C45" s="27"/>
    </row>
    <row r="46" spans="2:3" x14ac:dyDescent="0.35">
      <c r="B46" s="27"/>
      <c r="C46" s="27"/>
    </row>
    <row r="47" spans="2:3" x14ac:dyDescent="0.35">
      <c r="B47" s="27"/>
      <c r="C47" s="27"/>
    </row>
    <row r="48" spans="2:3" x14ac:dyDescent="0.35">
      <c r="B48" s="27"/>
      <c r="C48" s="27"/>
    </row>
    <row r="49" spans="2:3" x14ac:dyDescent="0.35">
      <c r="B49" s="27"/>
      <c r="C49" s="27"/>
    </row>
    <row r="50" spans="2:3" x14ac:dyDescent="0.35">
      <c r="B50" s="27"/>
      <c r="C50" s="27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5" x14ac:dyDescent="0.35"/>
  <cols>
    <col min="1" max="1" width="41.81640625" style="26" customWidth="1"/>
    <col min="2" max="2" width="30.54296875" style="26" customWidth="1"/>
    <col min="3" max="3" width="76.1796875" style="26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9" t="s">
        <v>60</v>
      </c>
      <c r="B1" s="69"/>
      <c r="C1" s="69"/>
    </row>
    <row r="2" spans="1:6" x14ac:dyDescent="0.35">
      <c r="A2" s="22" t="s">
        <v>21</v>
      </c>
      <c r="B2" s="70" t="str">
        <f>'GENERALES NOTA 321'!B2:C2</f>
        <v>Siniestro 137331632 - Aplicativo 	163896</v>
      </c>
      <c r="C2" s="71"/>
    </row>
    <row r="3" spans="1:6" x14ac:dyDescent="0.35">
      <c r="A3" s="23" t="s">
        <v>1</v>
      </c>
      <c r="B3" s="55" t="str">
        <f>'GENERALES NOTA 322'!B2:C2</f>
        <v>PRF-2019-01055</v>
      </c>
      <c r="C3" s="56"/>
    </row>
    <row r="4" spans="1:6" s="2" customFormat="1" x14ac:dyDescent="0.35">
      <c r="A4" s="24" t="s">
        <v>2</v>
      </c>
      <c r="B4" s="54" t="str">
        <f>'GENERALES NOTA 322'!B3:C3</f>
        <v>CONTRALORÍA GENERAL DE LA REPÚBLICA-GERENCIA DEPARTAMENTAL COLEGIADA DEL PUTUMAYO</v>
      </c>
      <c r="C4" s="54"/>
    </row>
    <row r="5" spans="1:6" s="2" customFormat="1" x14ac:dyDescent="0.35">
      <c r="A5" s="24" t="s">
        <v>5</v>
      </c>
      <c r="B5" s="70" t="str">
        <f>'GENERALES NOTA 321'!B5:C5</f>
        <v>EJÉRCITO NACIONAL-BATALLÓN DE INFANTERÍA ASPC 27</v>
      </c>
      <c r="C5" s="71"/>
    </row>
    <row r="6" spans="1:6" s="2" customFormat="1" x14ac:dyDescent="0.35">
      <c r="A6" s="5" t="s">
        <v>114</v>
      </c>
      <c r="B6" s="72">
        <f>'GENERALES NOTA 321'!B10:C10</f>
        <v>208980846</v>
      </c>
      <c r="C6" s="73"/>
    </row>
    <row r="7" spans="1:6" s="2" customFormat="1" x14ac:dyDescent="0.35">
      <c r="A7" s="5" t="s">
        <v>6</v>
      </c>
      <c r="B7" s="68">
        <f>'GENERALES NOTA 322'!B7:C7</f>
        <v>257998133</v>
      </c>
      <c r="C7" s="68"/>
    </row>
    <row r="8" spans="1:6" s="2" customFormat="1" x14ac:dyDescent="0.35">
      <c r="A8" s="24" t="s">
        <v>7</v>
      </c>
      <c r="B8" s="54" t="str">
        <f>'GENERALES NOTA 322'!B8:C8</f>
        <v>ALLIANZ SEGUROS S.A. (22.5%) Y OTROS</v>
      </c>
      <c r="C8" s="54"/>
    </row>
    <row r="9" spans="1:6" ht="23.25" customHeight="1" x14ac:dyDescent="0.35">
      <c r="A9" s="25" t="s">
        <v>61</v>
      </c>
      <c r="B9" s="55" t="s">
        <v>75</v>
      </c>
      <c r="C9" s="56"/>
    </row>
    <row r="10" spans="1:6" ht="58" x14ac:dyDescent="0.35">
      <c r="A10" s="24" t="s">
        <v>63</v>
      </c>
      <c r="B10" s="57"/>
      <c r="C10" s="58"/>
      <c r="E10" t="s">
        <v>64</v>
      </c>
      <c r="F10" s="11">
        <v>0.7</v>
      </c>
    </row>
    <row r="11" spans="1:6" x14ac:dyDescent="0.35">
      <c r="A11" s="29" t="s">
        <v>65</v>
      </c>
      <c r="B11" s="59">
        <f>(B12-B14)*B13</f>
        <v>208980846</v>
      </c>
      <c r="C11" s="60"/>
      <c r="E11" t="s">
        <v>62</v>
      </c>
      <c r="F11" s="11">
        <v>0.3</v>
      </c>
    </row>
    <row r="12" spans="1:6" x14ac:dyDescent="0.35">
      <c r="A12" s="10" t="s">
        <v>116</v>
      </c>
      <c r="B12" s="63">
        <f>MIN(B6,B7)</f>
        <v>208980846</v>
      </c>
      <c r="C12" s="64"/>
      <c r="F12" s="11"/>
    </row>
    <row r="13" spans="1:6" x14ac:dyDescent="0.35">
      <c r="A13" s="25" t="s">
        <v>29</v>
      </c>
      <c r="B13" s="65">
        <v>1</v>
      </c>
      <c r="C13" s="65"/>
      <c r="F13" s="11"/>
    </row>
    <row r="14" spans="1:6" x14ac:dyDescent="0.35">
      <c r="A14" s="25" t="s">
        <v>115</v>
      </c>
      <c r="B14" s="66">
        <v>0</v>
      </c>
      <c r="C14" s="66"/>
      <c r="F14" s="11"/>
    </row>
    <row r="15" spans="1:6" x14ac:dyDescent="0.35">
      <c r="A15" s="28" t="s">
        <v>66</v>
      </c>
      <c r="B15" s="61">
        <f>IFERROR(B11*(VLOOKUP(B9,E10:F15,2,0)),16666)</f>
        <v>16666</v>
      </c>
      <c r="C15" s="62"/>
    </row>
    <row r="16" spans="1:6" ht="180" customHeight="1" x14ac:dyDescent="0.35">
      <c r="A16" s="24" t="s">
        <v>67</v>
      </c>
      <c r="B16" s="55"/>
      <c r="C16" s="56"/>
    </row>
    <row r="17" spans="1:3" ht="87" x14ac:dyDescent="0.35">
      <c r="A17" s="24" t="s">
        <v>68</v>
      </c>
      <c r="B17" s="53"/>
      <c r="C17" s="53"/>
    </row>
    <row r="19" spans="1:3" x14ac:dyDescent="0.35">
      <c r="B19" s="27"/>
      <c r="C19" s="27"/>
    </row>
    <row r="20" spans="1:3" x14ac:dyDescent="0.35">
      <c r="B20" s="27"/>
      <c r="C20" s="27"/>
    </row>
    <row r="21" spans="1:3" x14ac:dyDescent="0.35">
      <c r="B21" s="27"/>
      <c r="C21" s="27"/>
    </row>
    <row r="22" spans="1:3" x14ac:dyDescent="0.35">
      <c r="B22" s="27"/>
      <c r="C22" s="27"/>
    </row>
    <row r="23" spans="1:3" x14ac:dyDescent="0.35">
      <c r="B23" s="27"/>
      <c r="C23" s="27"/>
    </row>
    <row r="24" spans="1:3" x14ac:dyDescent="0.35">
      <c r="B24" s="27"/>
      <c r="C24" s="27"/>
    </row>
    <row r="25" spans="1:3" x14ac:dyDescent="0.35">
      <c r="B25" s="27"/>
      <c r="C25" s="27"/>
    </row>
    <row r="26" spans="1:3" x14ac:dyDescent="0.35">
      <c r="B26" s="27"/>
      <c r="C26" s="27"/>
    </row>
    <row r="27" spans="1:3" x14ac:dyDescent="0.35">
      <c r="B27" s="27"/>
      <c r="C27" s="27"/>
    </row>
    <row r="28" spans="1:3" x14ac:dyDescent="0.35">
      <c r="B28" s="27"/>
      <c r="C28" s="27"/>
    </row>
    <row r="29" spans="1:3" x14ac:dyDescent="0.35">
      <c r="B29" s="27"/>
      <c r="C29" s="27"/>
    </row>
    <row r="30" spans="1:3" x14ac:dyDescent="0.35">
      <c r="B30" s="27"/>
      <c r="C30" s="27"/>
    </row>
    <row r="31" spans="1:3" x14ac:dyDescent="0.35">
      <c r="B31" s="27"/>
      <c r="C31" s="27"/>
    </row>
    <row r="32" spans="1:3" x14ac:dyDescent="0.35">
      <c r="B32" s="27"/>
      <c r="C32" s="27"/>
    </row>
    <row r="33" spans="2:3" x14ac:dyDescent="0.35">
      <c r="B33" s="27"/>
      <c r="C33" s="27"/>
    </row>
    <row r="34" spans="2:3" x14ac:dyDescent="0.35">
      <c r="B34" s="27"/>
      <c r="C34" s="27"/>
    </row>
    <row r="35" spans="2:3" x14ac:dyDescent="0.35">
      <c r="B35" s="27"/>
      <c r="C35" s="27"/>
    </row>
    <row r="36" spans="2:3" x14ac:dyDescent="0.35">
      <c r="B36" s="27"/>
      <c r="C36" s="27"/>
    </row>
    <row r="37" spans="2:3" x14ac:dyDescent="0.35">
      <c r="B37" s="27"/>
      <c r="C37" s="27"/>
    </row>
    <row r="38" spans="2:3" x14ac:dyDescent="0.35">
      <c r="B38" s="27"/>
      <c r="C38" s="27"/>
    </row>
    <row r="39" spans="2:3" x14ac:dyDescent="0.35">
      <c r="B39" s="27"/>
      <c r="C39" s="27"/>
    </row>
    <row r="40" spans="2:3" x14ac:dyDescent="0.35">
      <c r="B40" s="27"/>
      <c r="C40" s="27"/>
    </row>
    <row r="41" spans="2:3" x14ac:dyDescent="0.35">
      <c r="B41" s="27"/>
      <c r="C41" s="27"/>
    </row>
    <row r="42" spans="2:3" x14ac:dyDescent="0.35">
      <c r="B42" s="27"/>
      <c r="C42" s="27"/>
    </row>
    <row r="43" spans="2:3" x14ac:dyDescent="0.35">
      <c r="B43" s="27"/>
      <c r="C43" s="27"/>
    </row>
    <row r="44" spans="2:3" x14ac:dyDescent="0.35">
      <c r="B44" s="27"/>
      <c r="C44" s="27"/>
    </row>
    <row r="45" spans="2:3" x14ac:dyDescent="0.35">
      <c r="B45" s="27"/>
      <c r="C45" s="27"/>
    </row>
    <row r="46" spans="2:3" x14ac:dyDescent="0.35">
      <c r="B46" s="27"/>
      <c r="C46" s="27"/>
    </row>
    <row r="47" spans="2:3" x14ac:dyDescent="0.35">
      <c r="B47" s="27"/>
      <c r="C47" s="27"/>
    </row>
    <row r="48" spans="2:3" x14ac:dyDescent="0.35">
      <c r="B48" s="27"/>
      <c r="C48" s="27"/>
    </row>
    <row r="49" spans="2:3" x14ac:dyDescent="0.35">
      <c r="B49" s="27"/>
      <c r="C49" s="27"/>
    </row>
    <row r="50" spans="2:3" x14ac:dyDescent="0.35">
      <c r="B50" s="27"/>
      <c r="C50" s="27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46" t="s">
        <v>69</v>
      </c>
      <c r="B1" s="46"/>
      <c r="C1" s="46"/>
    </row>
    <row r="2" spans="1:3" x14ac:dyDescent="0.35">
      <c r="A2" s="9" t="s">
        <v>21</v>
      </c>
      <c r="B2" s="41" t="str">
        <f>'GENERALES NOTA 321'!B2:C2</f>
        <v>Siniestro 137331632 - Aplicativo 	163896</v>
      </c>
      <c r="C2" s="42"/>
    </row>
    <row r="3" spans="1:3" x14ac:dyDescent="0.35">
      <c r="A3" s="21" t="s">
        <v>1</v>
      </c>
      <c r="B3" s="41" t="str">
        <f>'GENERALES NOTA 322'!B2:C2</f>
        <v>PRF-2019-01055</v>
      </c>
      <c r="C3" s="42"/>
    </row>
    <row r="4" spans="1:3" s="2" customFormat="1" x14ac:dyDescent="0.35">
      <c r="A4" s="5" t="s">
        <v>2</v>
      </c>
      <c r="B4" s="32" t="str">
        <f>'GENERALES NOTA 322'!B3:C3</f>
        <v>CONTRALORÍA GENERAL DE LA REPÚBLICA-GERENCIA DEPARTAMENTAL COLEGIADA DEL PUTUMAYO</v>
      </c>
      <c r="C4" s="32"/>
    </row>
    <row r="5" spans="1:3" s="2" customFormat="1" x14ac:dyDescent="0.35">
      <c r="A5" s="5" t="s">
        <v>5</v>
      </c>
      <c r="B5" s="41" t="str">
        <f>'IMPUTACIÓN- GENERALES NOTA 324 '!B5:C5</f>
        <v>EJÉRCITO NACIONAL-BATALLÓN DE INFANTERÍA ASPC 27</v>
      </c>
      <c r="C5" s="42"/>
    </row>
    <row r="6" spans="1:3" s="2" customFormat="1" x14ac:dyDescent="0.35">
      <c r="A6" s="5" t="s">
        <v>6</v>
      </c>
      <c r="B6" s="32">
        <f>'GENERALES NOTA 322'!B7:C7</f>
        <v>257998133</v>
      </c>
      <c r="C6" s="32"/>
    </row>
    <row r="7" spans="1:3" s="2" customFormat="1" x14ac:dyDescent="0.35">
      <c r="A7" s="5" t="s">
        <v>7</v>
      </c>
      <c r="B7" s="32" t="str">
        <f>'GENERALES NOTA 322'!B8:C8</f>
        <v>ALLIANZ SEGUROS S.A. (22.5%) Y OTROS</v>
      </c>
      <c r="C7" s="32"/>
    </row>
    <row r="8" spans="1:3" x14ac:dyDescent="0.35">
      <c r="A8" s="10" t="s">
        <v>61</v>
      </c>
      <c r="B8" s="33"/>
      <c r="C8" s="34"/>
    </row>
    <row r="9" spans="1:3" x14ac:dyDescent="0.35">
      <c r="A9" s="10" t="s">
        <v>65</v>
      </c>
      <c r="B9" s="74"/>
      <c r="C9" s="74"/>
    </row>
    <row r="10" spans="1:3" x14ac:dyDescent="0.35">
      <c r="A10" s="10" t="s">
        <v>70</v>
      </c>
      <c r="B10" s="74"/>
      <c r="C10" s="74"/>
    </row>
    <row r="11" spans="1:3" ht="43.5" x14ac:dyDescent="0.35">
      <c r="A11" s="5" t="s">
        <v>71</v>
      </c>
      <c r="B11" s="32"/>
      <c r="C11" s="32"/>
    </row>
    <row r="12" spans="1:3" ht="43.5" x14ac:dyDescent="0.35">
      <c r="A12" s="5" t="s">
        <v>72</v>
      </c>
      <c r="B12" s="32"/>
      <c r="C12" s="32"/>
    </row>
    <row r="13" spans="1:3" x14ac:dyDescent="0.35">
      <c r="A13" s="5" t="s">
        <v>73</v>
      </c>
      <c r="B13" s="8"/>
      <c r="C13" s="8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75"/>
      <c r="C2" s="75"/>
      <c r="I2" t="s">
        <v>74</v>
      </c>
      <c r="N2" t="s">
        <v>75</v>
      </c>
    </row>
    <row r="3" spans="2:14" ht="15" customHeight="1" thickTop="1" thickBot="1" x14ac:dyDescent="0.4">
      <c r="B3" s="75" t="s">
        <v>76</v>
      </c>
      <c r="C3" s="75"/>
      <c r="I3" t="s">
        <v>62</v>
      </c>
      <c r="N3" t="s">
        <v>62</v>
      </c>
    </row>
    <row r="4" spans="2:14" ht="15" customHeight="1" thickTop="1" thickBot="1" x14ac:dyDescent="0.4">
      <c r="B4" s="14" t="s">
        <v>77</v>
      </c>
      <c r="C4" s="15"/>
      <c r="I4" t="s">
        <v>78</v>
      </c>
      <c r="N4" t="s">
        <v>64</v>
      </c>
    </row>
    <row r="5" spans="2:14" ht="15" customHeight="1" thickTop="1" thickBot="1" x14ac:dyDescent="0.4">
      <c r="B5" s="14" t="s">
        <v>79</v>
      </c>
      <c r="C5" s="15"/>
    </row>
    <row r="6" spans="2:14" ht="15" customHeight="1" thickTop="1" thickBot="1" x14ac:dyDescent="0.4">
      <c r="B6" s="14" t="s">
        <v>80</v>
      </c>
      <c r="C6" s="15"/>
    </row>
    <row r="7" spans="2:14" ht="44.5" thickTop="1" thickBot="1" x14ac:dyDescent="0.4">
      <c r="B7" s="14" t="s">
        <v>81</v>
      </c>
      <c r="C7" s="16"/>
    </row>
    <row r="8" spans="2:14" ht="30" thickTop="1" thickBot="1" x14ac:dyDescent="0.4">
      <c r="B8" s="14" t="s">
        <v>82</v>
      </c>
      <c r="C8" s="15"/>
    </row>
    <row r="9" spans="2:14" ht="44.5" thickTop="1" thickBot="1" x14ac:dyDescent="0.4">
      <c r="B9" s="14" t="s">
        <v>83</v>
      </c>
      <c r="C9" s="17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25</v>
      </c>
      <c r="B1" t="s">
        <v>84</v>
      </c>
      <c r="C1" s="7" t="s">
        <v>29</v>
      </c>
      <c r="D1" s="7" t="s">
        <v>33</v>
      </c>
      <c r="E1" s="3" t="s">
        <v>85</v>
      </c>
      <c r="F1" s="2" t="s">
        <v>64</v>
      </c>
      <c r="G1" s="4">
        <v>0</v>
      </c>
      <c r="H1" t="s">
        <v>86</v>
      </c>
      <c r="I1" t="s">
        <v>87</v>
      </c>
    </row>
    <row r="2" spans="1:9" x14ac:dyDescent="0.35">
      <c r="A2" t="s">
        <v>88</v>
      </c>
      <c r="B2" t="s">
        <v>89</v>
      </c>
      <c r="C2" t="s">
        <v>90</v>
      </c>
      <c r="D2" s="2" t="s">
        <v>91</v>
      </c>
      <c r="E2" s="1" t="s">
        <v>92</v>
      </c>
      <c r="F2" s="2" t="s">
        <v>75</v>
      </c>
      <c r="G2" s="4">
        <v>0.7</v>
      </c>
      <c r="H2" t="s">
        <v>93</v>
      </c>
      <c r="I2" t="s">
        <v>94</v>
      </c>
    </row>
    <row r="3" spans="1:9" x14ac:dyDescent="0.35">
      <c r="A3" t="s">
        <v>95</v>
      </c>
      <c r="C3" t="s">
        <v>96</v>
      </c>
      <c r="D3" s="2" t="s">
        <v>97</v>
      </c>
      <c r="E3" s="1" t="s">
        <v>98</v>
      </c>
      <c r="F3" s="2" t="s">
        <v>62</v>
      </c>
      <c r="G3" s="4">
        <v>0.3</v>
      </c>
      <c r="H3" t="s">
        <v>99</v>
      </c>
      <c r="I3" t="s">
        <v>100</v>
      </c>
    </row>
    <row r="4" spans="1:9" x14ac:dyDescent="0.35">
      <c r="A4" t="s">
        <v>101</v>
      </c>
      <c r="C4" t="s">
        <v>102</v>
      </c>
      <c r="E4" s="1" t="s">
        <v>103</v>
      </c>
      <c r="H4" t="s">
        <v>104</v>
      </c>
      <c r="I4" t="s">
        <v>105</v>
      </c>
    </row>
    <row r="5" spans="1:9" x14ac:dyDescent="0.35">
      <c r="A5" t="s">
        <v>106</v>
      </c>
      <c r="E5" s="1" t="s">
        <v>107</v>
      </c>
      <c r="H5" t="s">
        <v>108</v>
      </c>
      <c r="I5" t="s">
        <v>109</v>
      </c>
    </row>
    <row r="6" spans="1:9" x14ac:dyDescent="0.35">
      <c r="E6" s="1" t="s">
        <v>110</v>
      </c>
      <c r="I6" t="s">
        <v>111</v>
      </c>
    </row>
    <row r="7" spans="1:9" x14ac:dyDescent="0.35">
      <c r="E7" s="1" t="s">
        <v>112</v>
      </c>
    </row>
    <row r="8" spans="1:9" x14ac:dyDescent="0.35">
      <c r="E8" s="1" t="s">
        <v>113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10f4e7f-fc49-4680-be2a-cf1f485dd537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ALEJANDRA (ALLIANZ COLOMBIA)</cp:lastModifiedBy>
  <cp:revision/>
  <dcterms:created xsi:type="dcterms:W3CDTF">2020-12-07T14:41:17Z</dcterms:created>
  <dcterms:modified xsi:type="dcterms:W3CDTF">2024-03-11T00:48:57Z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