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mc:AlternateContent xmlns:mc="http://schemas.openxmlformats.org/markup-compatibility/2006">
    <mc:Choice Requires="x15">
      <x15ac:absPath xmlns:x15ac="http://schemas.microsoft.com/office/spreadsheetml/2010/11/ac" url="C:\Users\Tiffany Castaño\Downloads\"/>
    </mc:Choice>
  </mc:AlternateContent>
  <xr:revisionPtr revIDLastSave="0" documentId="13_ncr:1_{CD60F326-DCB5-4A98-90E2-C7BC0DAE639B}" xr6:coauthVersionLast="47" xr6:coauthVersionMax="47" xr10:uidLastSave="{00000000-0000-0000-0000-000000000000}"/>
  <bookViews>
    <workbookView xWindow="-108" yWindow="-108" windowWidth="23256" windowHeight="12456" activeTab="2"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9" concurrentCalc="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20" i="8" l="1"/>
  <c r="B39" i="8"/>
  <c r="B10" i="9"/>
  <c r="B2" i="8"/>
  <c r="B2" i="9"/>
  <c r="B8" i="9"/>
  <c r="B7" i="9"/>
  <c r="B6" i="9"/>
  <c r="B5" i="9"/>
  <c r="B4" i="9"/>
  <c r="B3" i="9"/>
  <c r="B8" i="8"/>
  <c r="B7" i="8"/>
  <c r="B6" i="8"/>
  <c r="B5" i="8"/>
  <c r="B4" i="8"/>
  <c r="B3" i="8"/>
  <c r="B8" i="7"/>
  <c r="B4" i="7"/>
  <c r="B5" i="7"/>
  <c r="B6" i="7"/>
  <c r="B7" i="7"/>
  <c r="B3" i="7"/>
  <c r="B9" i="8"/>
  <c r="B11" i="9"/>
</calcChain>
</file>

<file path=xl/sharedStrings.xml><?xml version="1.0" encoding="utf-8"?>
<sst xmlns="http://schemas.openxmlformats.org/spreadsheetml/2006/main" count="240" uniqueCount="186">
  <si>
    <t>SOLICITUD DE ANTECEDENTES -ABOGADO EXTERNO-</t>
  </si>
  <si>
    <t>Radicado(23 digitos)</t>
  </si>
  <si>
    <t>Juzgado</t>
  </si>
  <si>
    <t>Demandado</t>
  </si>
  <si>
    <t xml:space="preserve">Demandante </t>
  </si>
  <si>
    <t>Tipo de vinculacion compañía</t>
  </si>
  <si>
    <t xml:space="preserve">Tipo de perjucio </t>
  </si>
  <si>
    <t xml:space="preserve">Domicilio </t>
  </si>
  <si>
    <t xml:space="preserve">Telefono </t>
  </si>
  <si>
    <t>Correo electronico</t>
  </si>
  <si>
    <t xml:space="preserve">Estado Civil </t>
  </si>
  <si>
    <t xml:space="preserve">Fecha de nacimiento </t>
  </si>
  <si>
    <t xml:space="preserve">Fecha de defuncion </t>
  </si>
  <si>
    <t xml:space="preserve">Situcion Laboral </t>
  </si>
  <si>
    <t xml:space="preserve">Ocupado-trabajador cuenta ajena </t>
  </si>
  <si>
    <t xml:space="preserve">Profesion </t>
  </si>
  <si>
    <t xml:space="preserve">Ingresos Netos </t>
  </si>
  <si>
    <t xml:space="preserve">Condicion </t>
  </si>
  <si>
    <t xml:space="preserve">Motociclista </t>
  </si>
  <si>
    <t>Fecha de los hechos</t>
  </si>
  <si>
    <t>Fecha de solicitud audiencia prejudicial</t>
  </si>
  <si>
    <t>Fecha de audiencia prejudicial</t>
  </si>
  <si>
    <t>AMPARO A AFECTAR</t>
  </si>
  <si>
    <t>Asegurado</t>
  </si>
  <si>
    <t>Nit Asegurado</t>
  </si>
  <si>
    <t>Placa vehículo asegurado (si aplica)</t>
  </si>
  <si>
    <t>Fecha de asignación</t>
  </si>
  <si>
    <t>Fecha de notificación</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</si>
  <si>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</si>
  <si>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</si>
  <si>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</si>
  <si>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</si>
  <si>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</si>
  <si>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</si>
  <si>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</si>
  <si>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</si>
  <si>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</si>
  <si>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</si>
  <si>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</si>
  <si>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</si>
  <si>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</si>
  <si>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</si>
  <si>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</si>
  <si>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</si>
  <si>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</si>
  <si>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</si>
  <si>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</si>
  <si>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</si>
  <si>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</si>
  <si>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</si>
  <si>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</si>
  <si>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</si>
  <si>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</si>
  <si>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</si>
  <si>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</si>
  <si>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</si>
  <si>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</si>
  <si>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</si>
  <si>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</si>
  <si>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</si>
  <si>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</si>
  <si>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</si>
  <si>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</si>
  <si>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</si>
  <si>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</si>
  <si>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</si>
  <si>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</si>
  <si>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</si>
  <si>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</si>
  <si>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</si>
  <si>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</si>
  <si>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</si>
  <si>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</si>
  <si>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</si>
  <si>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</si>
  <si>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</si>
  <si>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</si>
  <si>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</si>
  <si>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</si>
  <si>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</si>
  <si>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</si>
  <si>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</si>
  <si>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</si>
  <si>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</si>
  <si>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</si>
  <si>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</si>
  <si>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</si>
  <si>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</si>
  <si>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</si>
  <si>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</si>
  <si>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</si>
  <si>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</si>
  <si>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</si>
  <si>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</si>
  <si>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</si>
  <si>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</si>
  <si>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</si>
  <si>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</si>
  <si>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</si>
  <si>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</si>
  <si>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</si>
  <si>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</si>
  <si>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</si>
  <si>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</si>
  <si>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</si>
  <si>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</si>
  <si>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</si>
  <si>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</si>
  <si>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</si>
  <si>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</si>
  <si>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</si>
  <si>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</si>
  <si>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</si>
  <si>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</si>
  <si>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</si>
  <si>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</si>
  <si>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</si>
  <si>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</si>
  <si>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</si>
  <si>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</si>
  <si>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</si>
  <si>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</si>
  <si>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</si>
  <si>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</si>
  <si>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</si>
  <si>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</si>
  <si>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</si>
  <si>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</si>
  <si>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</si>
  <si>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</si>
  <si>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</si>
  <si>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 xml:space="preserve">Numero de identificacion </t>
  </si>
  <si>
    <t>Numero de Lesionados y/o fallecidos  según IPAT</t>
  </si>
  <si>
    <t>No. Póliza vinculada</t>
  </si>
  <si>
    <r>
      <t xml:space="preserve">Fecha de contestacion 
*Recomendación: </t>
    </r>
    <r>
      <rPr>
        <sz val="11"/>
        <color theme="1"/>
        <rFont val="Calibri"/>
        <family val="2"/>
        <scheme val="minor"/>
      </rPr>
      <t>Fecha máxima para contestar la demanda acorde a lo estiúlado en la norma.</t>
    </r>
  </si>
  <si>
    <t>OTROS</t>
  </si>
  <si>
    <t>DEDUCIBLE</t>
  </si>
  <si>
    <t>INTERVINIENTE -Nombre de lesionado o muerto (s) del proceso</t>
  </si>
  <si>
    <t>Reserva CIA</t>
  </si>
  <si>
    <t xml:space="preserve">COMENTARIOS </t>
  </si>
  <si>
    <t xml:space="preserve">VISTO BUENO ABOGADO INTERNO </t>
  </si>
  <si>
    <t>VISTO BUENO ABOGADO INTERNO?</t>
  </si>
  <si>
    <t xml:space="preserve">SI </t>
  </si>
  <si>
    <t>ALLIANZ</t>
  </si>
  <si>
    <t xml:space="preserve">Edad al momento del siniestro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</si>
  <si>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</si>
  <si>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</si>
  <si>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</si>
  <si>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</si>
  <si>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</si>
  <si>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</si>
  <si>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</si>
  <si>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 xml:space="preserve">RCE LESIONES </t>
  </si>
  <si>
    <t>RCC LESIONES</t>
  </si>
  <si>
    <t>CONCURRENCIA</t>
  </si>
  <si>
    <r>
      <t xml:space="preserve">INDIQUE LA PLACA- </t>
    </r>
    <r>
      <rPr>
        <sz val="11"/>
        <color rgb="FFFF0000"/>
        <rFont val="Calibri"/>
        <family val="2"/>
        <scheme val="minor"/>
      </rPr>
      <t>SUSTITUYA</t>
    </r>
  </si>
  <si>
    <t>SUPERINTENDENCIA FINANCIERA DE COLOMBIA</t>
  </si>
  <si>
    <t>ALLIANZ SEGUROS S.A.</t>
  </si>
  <si>
    <t>N/A</t>
  </si>
  <si>
    <t>2023138544</t>
  </si>
  <si>
    <t>NELSON ARIEL SALGADO ARDILA</t>
  </si>
  <si>
    <t>DAÑOS VEHÍCULO UBN243</t>
  </si>
  <si>
    <t>3103233746 - 3138457221</t>
  </si>
  <si>
    <t>caplawyer681@gmail.com</t>
  </si>
  <si>
    <t>27 DE MAYO DE 2023</t>
  </si>
  <si>
    <t>NO SE PRESENTÓ</t>
  </si>
  <si>
    <t>NELSON ARIAL SALGADO ARDILA</t>
  </si>
  <si>
    <t>UBN243</t>
  </si>
  <si>
    <t>022992125/8497</t>
  </si>
  <si>
    <t>23 DE ENERO DE 2024</t>
  </si>
  <si>
    <t>15 DE ENERO DE 2024</t>
  </si>
  <si>
    <t>14 DE FEBRERO DE 2024</t>
  </si>
  <si>
    <t>NO SE CONOCE</t>
  </si>
  <si>
    <t>22992125-8497</t>
  </si>
  <si>
    <t>Desde las 00:00 horas del 19/08/2022 hasta las 24:00 horas del
18/08/2023.</t>
  </si>
  <si>
    <t xml:space="preserve">. Al respecto, el desarrollo y afectación de este amparo de asistencia jurídica en procesos penales y civiles se encuentra relacionado dentro de las condiciones generales de póliza en las páginas 10 a 12, en el Titulo “Asistencia Jurídica en Proceso Penal y Civil”. (se debe validar los valores establecidos por cada actuación)
Al respecto la compañía siempre ha procurado que, con el valor contratado para este amparo, se pueda atender en formar adecuada los requerimientos que de la jurisdicción penal como de la jurisdicción civil que les hagan a nuestros asegurados por proceso que nazca o se haya generado de un siniestro amparado. Es por eso por lo que en el condicionado de la póliza se dispuso para poder afectar este amparo, que, “…el valor de los honorarios será definido por ALLIANZ SEGUROS S.A. previa consideración del proceso y el delito materia de este...” Al respecto, del valor total de cobertura se reservarían honorarios para atender demandas o querellas en las dos jurisdicciones posibles, tanto en la ordinaria civil como en la penal, y en cada tipo de proceso se dispuso a otorgar un pago por cumplimiento de etapas procesales.
Adicionalmente, es importante tener en cuenta las siguientes consideraciones también descritas en el condicionado de la póliza:
1.	El pago de honorarios de abogado particular debe ser cancelado a título de reembolso al asegurado. Esto quiere decir, que la compañía realizara el pago de honorarios correspondiente, una vez el asegurado haya realizado el pago directamente al abogado que le atendió el proceso judicial y este comprobante de pago hará parte de los documentos soporte para afectar el amparo de asistencia jurídica.
2.	Allianz Seguros, debe conocer las etapas procesales cumplidas antes descritas, como la presencia del profesional contratado en ellas o sus suplentes, con lo que se podría calcular los honorarios para cada una de estas, por lo que es necesario que junto con el pago de honorarios realizado a ese profesional se nos allegue, copia de las actas de las diferentes audiencias en las que fue asistido por este profesional que indique la clase de etapa surtida.
3.	Su apoderado no podrá realizar ofrecimientos de pagos sin previa autorización de la Compañía. Adicionalmente el apoderado deberá realizar los acercamientos con las víctimas, ya que se cancela la asistencia jurídica de la Compañía al existir un abogado particular que asumirá su defensa. Igualmente, el abogado deberá enviar reportes periódicos sobre el estado del proceso a fin de que la Compañía conozca del mismo constantemente.
4.	Adicional a lo antes señalado de los documentos necesarios para el estudio de la afectación del amparo de asistencia jurídica, una vez conciliados los valores a reconocerse y que deban ser pagados de este amparo; nuestro asegurado deberá dirigir a Allianz Seguros S.A. una cuenta de cobro por el valor autorizado acompañado del formato sarlfat, debidamente diligenciado, copia de la cedula de ciudanía y certificación bancaria.
Así las cosas, la compañía reconocerá el pago de los honorarios pagados al abogado designado, conforme a las siguientes etapas y valores pactados en las condiciones de la póliza contratada, así:
Ahora bien, respecto al pago realizado a la entidad financiera no es posible atender favorablemente su solicitud de cancelación en su totalidad del crédito que posee actualmente con Bancolombia, toda vez que, como lo estipula la póliza contratada, en caso de siniestro en el que se afecte el amparo de daños de mayor cuantía, se girará al beneficiario oneroso hasta el saldo insoluto de la deuda, sin exceder en ningún caso el valor de la indemnización correspondiente y los excesos, si los hubiere, serán del asegurado. Descrito en el condicionado de la póliza así:
(…) ”2.1.2 Daños de Mayor Cuantía
b. Si en la póliza se encuentra designado un beneficiario oneroso, la indemnización será girada al beneficiario oneroso, para cubrir el saldo insoluto de la deuda.” 
</t>
  </si>
  <si>
    <t>SINIESTRO 127359651  LEGIS  APJ32218</t>
  </si>
  <si>
    <t xml:space="preserve">1. INCUMPLIMIENTO DE LAS CARGAS PREVISTAS EN EL ARTÍCULO 1077 DEL CÓDIGO DE COMERCIO, RESPECTO AL AMPARO DE ASISTENCIA JURÍDICA EN PROCESO PENAL O CIVIL.
2. EXTINCIÓN DE LA OBLIGACIÓN POR CUANTO ALLIANZ SEGUROS S.A. YA REALIZO EL PAGO POR EL SALDO INSOLUTO DE LA OBLIGACIÓN AL BENEFICIARIO ONEROSO - PAGO TOTAL CONFORME CON LO ESTABLECIDO EN EL ARTÍCULO 1056 DEL C.Co.
3. INEXISTENCIA DE OBLIGACIÓN FRENTE A LOS ACTOS MERAMENTE POTESTATIVOS DEL ASEGURADO.
4. CARACTER MERAMENTE INDEMNIZATORIO DEL CONTRATO DE SEGURO.
5. EN CUALQUIER CASO DE NINGUNA FORMA SE PODRÁ EXCEDER EL LÍMITE DEL VALOR ASEGURADO.
6. DISPONIBILIDAD DEL VALOR ASEGURADO.
7. GENÉRICA E INNOMINADA. </t>
  </si>
  <si>
    <t>Daño Emergente (Honorarios de abogado)</t>
  </si>
  <si>
    <t xml:space="preserve">Multa por temeridad y abuso de posición dominante </t>
  </si>
  <si>
    <t>Amparo de Asistencia Jurídica en proceso Penal o Civil</t>
  </si>
  <si>
    <t>Remanente Amparo de Daños de Menor Cuantía</t>
  </si>
  <si>
    <t xml:space="preserve">Como liquidación objetiva de las pretensiones se estima un monto de $50.000.000.
1. Valor Asegurado por concepto del amparo de asistencia jurídica en proceso penal o civil contemplado en la Póliza de Autos Clónico Livianos Particulares No. 022992125/8497, se estima en la suma de $50.000.000 como límite del valor asegurado.  No obstante, se hace necesario determinar el estado actual del proceso penal para determinar el estado del trámite a la fecha para de esa manera liquidar conforme con la tabla contenida en la página 11 de condicionado general el valor que deberá reconocerse y el porcentaje pendiente de pago, el cual no podrá ser superior al valor estimado. 
2. Valor Asegurado por concepto del amparo de Daños de mayor cuantía contemplado en la Póliza de Autos Clónico Livianos Particulares No. 022992125/8497, se estima en la suma de $70.000.000 como límite del valor asegurado.  Sin embargo el mismo no podrá ser afectado respecto a los remanentes, toda vez que mediante transacción interna de ALLIANZ SEGUROS S.A. se pagó en favor de BANCOLOMBIA el 28 de junio de 2023 la suma de $61.000.000 destinados al pago de la obligación bancaria adquirida por el asegurado, NELSON ARIEL ARDILA y que fue estimada conforme con lo establecido en el valor del vehículo siniestrado ante FASECOLDA para el momento de los hechos y las deducciones correspondientes a primas pendientes de pago y servicios de movilización, agotando de este modo el valor asegurado y haciendo improcedente la exigibilidad de pago por extinción de la obligación.
3. Deducible: No se encuentra contemplado dentro del contrato de seguro, deducible alguno para los amparos descritos. </t>
  </si>
  <si>
    <t>La contingencia se califica como EVENTUAL toda vez que la acreditación del cumplimiento de los requisitos para la afectación del amparo de asistencia jurídica en proceso penal y civil, dependerá del debate probatorio.
Lo primero que debe tomarse en consideración, es que la Póliza de Autos Clónico Livianos Particulares No. 022992125/8497, cuyo asegurado es el señor Nelson Salgado Ardila y tomador/beneficiario BANCOLOMBIA, presta cobertura temporal y material, de conformidad con los hechos y pretensiones, expuestos en el líbelo de la demanda. Frente a la cobertura temporal, debe señalarse que el hecho, esto es, el accidente de tránsito en el que se vio involucrado el vehículo asegurado de placas UBN243, ocurrió el 27 de mayo de 2023, es decir, acaeció dentro de la vigencia de la póliza comprendida entre el 19 de agosto de 2022 y el 18 de agosto de 2023. Aunado a ello, presta cobertura material en tanto ampara los Daños de Mayor Cuantía y la asistencia jurídica en proceso penal o civil, pretensión que se le endilga a la Compañía de Seguros. 
Por otro lado, frente a la obligación indemnizatoria de la Compañía, debe decirse que en este caso existen indicios de que de manera efectiva se generaron los costos de honorarios profesionales atribuidos por el extremo actor correspondiente a la representación judicial en proceso penal, no obstante, como se ha indicado en repetidas oportunidades y a través de objeción notificada al asegurado para que dicho amparo pueda ser afectado se requiere no solo el pago efectivo ante la ejecutividad de este amparo en modalidad de reembolso, sino además, el cumplimiento de lo que en el condicionado de la póliza se dispuso para poder afectar este amparo, que, “…el valor de los honorarios será definido por ALLIANZ SEGUROS S.A. previa consideración del proceso y el delito materia de este...” Al respecto, del valor total de cobertura se reservarían honorarios para atender demandas o querellas en las dos jurisdicciones posibles, tanto en la ordinaria civil como en la penal, y en cada tipo de proceso se dispuso a otorgar un pago por cumplimiento de etapas procesales. Condiciones que en este caso no han sido acreditadas por el extremo demandante.
Finalmente, en lo que se refiere a los remanentes correspondientes al amparo de Daños de Menor Cuantía, debe enunciarse que la calificación de la contingencia se estima como REMOTA, pues si bien, como se ha indicado antes, con ocasión de los hechos acaecidos el 27 de mayo de 2023 la póliza presta cobertura temporal, frente a la cobertura material y específicamente para el amparo afectado como consecuencia de la valoración de AUDATEX como pérdida total, corresponde al de Daños de Mayor Cuantía, el cual ya fue afectado y como consecuencia del que se pagó en favor del beneficiario oneroso BANCOLOMBIA la suma de $61.000.000 conforme con la valoración del automotor ante FASECOLDA para la fecha de los hechos y la deducción de las primas pendientes de pago para dicho evento. Configurándose la extinción de la obligación por pago.
Todo lo anterior, sin perjuicio del carácter contingente del proceso.</t>
  </si>
  <si>
    <t>Daño Emergente (Amparo de asistencia jurídica en proceso penal o civil)</t>
  </si>
  <si>
    <t xml:space="preserve">1. El 27 de mayo de 2023 el señor Nelson Ariel Salgado Ardila sufrió un accidente de tránsito en el municipio de la Mesa – Cundinamarca, mientras conducía su vehículo de placas UBN243
2. Como consecuencia del anterior suceso, el demandante afirma que el 26 de octubre de 2023 realizó reclamación ante la compañía aseguradora con el objeto de afectar la Póliza No. 022992125/8497, específicamente sus amparos de Asistencia jurídica en Proceso Penal y Civil, así como la de Daños de Menor Cuantía.
3. Se tiene soporte documental de que el 27 de septiembre de 2023, la compañía aseguradora respondió una queja propuesta por el apoderado del ahora demandante, (Queja RFC 23-000669) indicando que en respuesta a la reevaluación solicitada, los asuntos específicos relativos a los amparos solicitados no eran de recibo como consecuencia de los requisitos establecidos para la afectación del amparo de asistencia jurídica e instando al asegurado para el aporte de documental como: (i) comprobante de pago de honorarios; (ii) Informe dirigido a Allianz con información sobre las etapas procesales cumplidas como la presencia del profesional contratado, (iii) Reportes del abogado sobre el estado del proceso, y (iv) Cuenta de cobro dirigida a Allianz por el valor autorizado por concepto de honorarios, acompañado de los formatos correspondientes. En el mismo sentido se refiere a la solicitud realizada del pago a la entidad financiera por el valor total del crédito, toda vez que como se indica en la póliza en caso de afectar la póliza por el amparo de daños de mayor cuantía, el valor de la indemnización correspondiente se girará en favor del beneficiario oneroso, en este caso BANCOLOMBIA.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</si>
</sst>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103">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14" fontId="0" fillId="0" borderId="1" xfId="0" applyNumberFormat="1" applyBorder="1" applyAlignment="1">
      <alignment horizontal="justify" vertical="top"/>
    </xf>
    <xf numFmtId="0" fontId="0" fillId="0" borderId="2" xfId="0" applyBorder="1" applyAlignment="1">
      <alignment horizontal="left" vertical="top"/>
    </xf>
    <xf numFmtId="0" fontId="0" fillId="0" borderId="3" xfId="0" applyBorder="1" applyAlignment="1">
      <alignment horizontal="left" vertical="top"/>
    </xf>
    <xf numFmtId="0" fontId="0" fillId="0" borderId="1" xfId="0" applyBorder="1" applyAlignment="1">
      <alignment horizontal="justify" vertical="top"/>
    </xf>
    <xf numFmtId="0" fontId="0" fillId="0" borderId="1" xfId="0" applyBorder="1" applyAlignment="1">
      <alignment horizontal="justify" vertical="top" wrapText="1"/>
    </xf>
    <xf numFmtId="0" fontId="3"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7" fillId="0" borderId="1" xfId="3" applyBorder="1" applyAlignment="1">
      <alignment horizontal="justify" vertical="top" wrapText="1"/>
    </xf>
    <xf numFmtId="0" fontId="2" fillId="7" borderId="1" xfId="0" applyFont="1" applyFill="1" applyBorder="1" applyAlignment="1">
      <alignment horizontal="justify" vertical="top" wrapText="1"/>
    </xf>
    <xf numFmtId="0" fontId="3" fillId="2" borderId="4" xfId="0" applyFont="1" applyFill="1" applyBorder="1" applyAlignment="1">
      <alignment horizontal="center" vertical="top"/>
    </xf>
    <xf numFmtId="0" fontId="0" fillId="0" borderId="2" xfId="0" applyBorder="1" applyAlignment="1">
      <alignment horizontal="left" vertical="top"/>
    </xf>
    <xf numFmtId="0" fontId="0" fillId="0" borderId="3" xfId="0" applyBorder="1" applyAlignment="1">
      <alignment horizontal="left"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0" fontId="0" fillId="7" borderId="1" xfId="0" applyFill="1" applyBorder="1" applyAlignment="1">
      <alignment horizontal="justify" vertical="top" wrapText="1"/>
    </xf>
    <xf numFmtId="0" fontId="0" fillId="7" borderId="1" xfId="0" applyFill="1" applyBorder="1" applyAlignment="1">
      <alignment horizontal="justify" vertical="top"/>
    </xf>
  </cellXfs>
  <cellStyles count="4">
    <cellStyle name="Hipervínculo" xfId="3" builtinId="8"/>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aplawyer681@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A25" workbookViewId="0">
      <selection activeCell="A25" sqref="A25:A27"/>
    </sheetView>
  </sheetViews>
  <sheetFormatPr baseColWidth="10" defaultColWidth="0" defaultRowHeight="14.4" x14ac:dyDescent="0.3"/>
  <cols>
    <col min="1" max="1" width="53.44140625" style="8" customWidth="1"/>
    <col min="2" max="2" width="55.109375" style="8" customWidth="1"/>
    <col min="3" max="3" width="19.109375" style="8" customWidth="1"/>
    <col min="4" max="16384" width="11.44140625" style="2" hidden="1"/>
  </cols>
  <sheetData>
    <row r="1" spans="1:3" ht="18" x14ac:dyDescent="0.3">
      <c r="A1" s="48" t="s">
        <v>0</v>
      </c>
      <c r="B1" s="48"/>
      <c r="C1" s="48"/>
    </row>
    <row r="2" spans="1:3" x14ac:dyDescent="0.3">
      <c r="A2" s="5" t="s">
        <v>1</v>
      </c>
      <c r="B2" s="51" t="s">
        <v>159</v>
      </c>
      <c r="C2" s="52"/>
    </row>
    <row r="3" spans="1:3" x14ac:dyDescent="0.3">
      <c r="A3" s="5" t="s">
        <v>2</v>
      </c>
      <c r="B3" s="49" t="s">
        <v>156</v>
      </c>
      <c r="C3" s="50"/>
    </row>
    <row r="4" spans="1:3" x14ac:dyDescent="0.3">
      <c r="A4" s="5" t="s">
        <v>3</v>
      </c>
      <c r="B4" s="49" t="s">
        <v>157</v>
      </c>
      <c r="C4" s="50"/>
    </row>
    <row r="5" spans="1:3" ht="22.2" customHeight="1" x14ac:dyDescent="0.3">
      <c r="A5" s="5" t="s">
        <v>4</v>
      </c>
      <c r="B5" s="49" t="s">
        <v>160</v>
      </c>
      <c r="C5" s="50"/>
    </row>
    <row r="6" spans="1:3" x14ac:dyDescent="0.3">
      <c r="A6" s="5" t="s">
        <v>5</v>
      </c>
      <c r="B6" s="46" t="s">
        <v>121</v>
      </c>
      <c r="C6" s="46"/>
    </row>
    <row r="7" spans="1:3" x14ac:dyDescent="0.3">
      <c r="A7" s="27" t="s">
        <v>6</v>
      </c>
      <c r="B7" s="49" t="s">
        <v>127</v>
      </c>
      <c r="C7" s="50"/>
    </row>
    <row r="8" spans="1:3" ht="35.549999999999997" customHeight="1" x14ac:dyDescent="0.3">
      <c r="A8" s="27" t="s">
        <v>137</v>
      </c>
      <c r="B8" s="46" t="s">
        <v>161</v>
      </c>
      <c r="C8" s="46"/>
    </row>
    <row r="9" spans="1:3" x14ac:dyDescent="0.3">
      <c r="A9" s="27" t="s">
        <v>131</v>
      </c>
      <c r="B9" s="46">
        <v>80312836</v>
      </c>
      <c r="C9" s="46"/>
    </row>
    <row r="10" spans="1:3" x14ac:dyDescent="0.3">
      <c r="A10" s="27" t="s">
        <v>7</v>
      </c>
      <c r="B10" s="47" t="s">
        <v>172</v>
      </c>
      <c r="C10" s="47"/>
    </row>
    <row r="11" spans="1:3" ht="22.8" customHeight="1" x14ac:dyDescent="0.3">
      <c r="A11" s="28" t="s">
        <v>8</v>
      </c>
      <c r="B11" s="47" t="s">
        <v>162</v>
      </c>
      <c r="C11" s="47"/>
    </row>
    <row r="12" spans="1:3" ht="30" customHeight="1" x14ac:dyDescent="0.3">
      <c r="A12" s="5" t="s">
        <v>9</v>
      </c>
      <c r="B12" s="53" t="s">
        <v>163</v>
      </c>
      <c r="C12" s="47"/>
    </row>
    <row r="13" spans="1:3" x14ac:dyDescent="0.3">
      <c r="A13" s="5" t="s">
        <v>10</v>
      </c>
      <c r="B13" s="46" t="s">
        <v>158</v>
      </c>
      <c r="C13" s="46"/>
    </row>
    <row r="14" spans="1:3" x14ac:dyDescent="0.3">
      <c r="A14" s="5" t="s">
        <v>11</v>
      </c>
      <c r="B14" s="46" t="s">
        <v>158</v>
      </c>
      <c r="C14" s="46"/>
    </row>
    <row r="15" spans="1:3" x14ac:dyDescent="0.3">
      <c r="A15" s="5" t="s">
        <v>144</v>
      </c>
      <c r="B15" s="46" t="s">
        <v>158</v>
      </c>
      <c r="C15" s="46"/>
    </row>
    <row r="16" spans="1:3" x14ac:dyDescent="0.3">
      <c r="A16" s="5" t="s">
        <v>12</v>
      </c>
      <c r="B16" s="46" t="s">
        <v>158</v>
      </c>
      <c r="C16" s="46"/>
    </row>
    <row r="17" spans="1:3" ht="15" customHeight="1" x14ac:dyDescent="0.3">
      <c r="A17" s="5" t="s">
        <v>13</v>
      </c>
      <c r="B17" s="46" t="s">
        <v>158</v>
      </c>
      <c r="C17" s="46"/>
    </row>
    <row r="18" spans="1:3" x14ac:dyDescent="0.3">
      <c r="A18" s="5" t="s">
        <v>15</v>
      </c>
      <c r="B18" s="46" t="s">
        <v>158</v>
      </c>
      <c r="C18" s="46"/>
    </row>
    <row r="19" spans="1:3" ht="18.75" customHeight="1" x14ac:dyDescent="0.3">
      <c r="A19" s="5" t="s">
        <v>16</v>
      </c>
      <c r="B19" s="46" t="s">
        <v>158</v>
      </c>
      <c r="C19" s="46"/>
    </row>
    <row r="20" spans="1:3" x14ac:dyDescent="0.3">
      <c r="A20" s="5" t="s">
        <v>132</v>
      </c>
      <c r="B20" s="46">
        <v>0</v>
      </c>
      <c r="C20" s="46"/>
    </row>
    <row r="21" spans="1:3" ht="17.25" customHeight="1" x14ac:dyDescent="0.3">
      <c r="A21" s="5" t="s">
        <v>17</v>
      </c>
      <c r="B21" s="47" t="s">
        <v>111</v>
      </c>
      <c r="C21" s="47"/>
    </row>
    <row r="22" spans="1:3" x14ac:dyDescent="0.3">
      <c r="A22" s="27" t="s">
        <v>19</v>
      </c>
      <c r="B22" s="47" t="s">
        <v>164</v>
      </c>
      <c r="C22" s="47"/>
    </row>
    <row r="23" spans="1:3" x14ac:dyDescent="0.3">
      <c r="A23" s="27" t="s">
        <v>20</v>
      </c>
      <c r="B23" s="47" t="s">
        <v>165</v>
      </c>
      <c r="C23" s="47"/>
    </row>
    <row r="24" spans="1:3" x14ac:dyDescent="0.3">
      <c r="A24" s="27" t="s">
        <v>21</v>
      </c>
      <c r="B24" s="47" t="s">
        <v>165</v>
      </c>
      <c r="C24" s="47"/>
    </row>
    <row r="25" spans="1:3" x14ac:dyDescent="0.3">
      <c r="A25" s="54" t="s">
        <v>146</v>
      </c>
      <c r="B25" s="101" t="s">
        <v>185</v>
      </c>
      <c r="C25" s="102"/>
    </row>
    <row r="26" spans="1:3" x14ac:dyDescent="0.3">
      <c r="A26" s="54"/>
      <c r="B26" s="102"/>
      <c r="C26" s="102"/>
    </row>
    <row r="27" spans="1:3" ht="229.95" customHeight="1" x14ac:dyDescent="0.3">
      <c r="A27" s="54"/>
      <c r="B27" s="102"/>
      <c r="C27" s="102"/>
    </row>
    <row r="28" spans="1:3" x14ac:dyDescent="0.3">
      <c r="A28" s="27" t="s">
        <v>23</v>
      </c>
      <c r="B28" s="46" t="s">
        <v>166</v>
      </c>
      <c r="C28" s="46"/>
    </row>
    <row r="29" spans="1:3" x14ac:dyDescent="0.3">
      <c r="A29" s="27" t="s">
        <v>24</v>
      </c>
      <c r="B29" s="46">
        <v>80312836</v>
      </c>
      <c r="C29" s="46"/>
    </row>
    <row r="30" spans="1:3" x14ac:dyDescent="0.3">
      <c r="A30" s="27" t="s">
        <v>25</v>
      </c>
      <c r="B30" s="46" t="s">
        <v>167</v>
      </c>
      <c r="C30" s="46"/>
    </row>
    <row r="31" spans="1:3" x14ac:dyDescent="0.3">
      <c r="A31" s="27" t="s">
        <v>133</v>
      </c>
      <c r="B31" s="46" t="s">
        <v>168</v>
      </c>
      <c r="C31" s="46"/>
    </row>
    <row r="32" spans="1:3" x14ac:dyDescent="0.3">
      <c r="A32" s="27" t="s">
        <v>26</v>
      </c>
      <c r="B32" s="44" t="s">
        <v>169</v>
      </c>
      <c r="C32" s="45"/>
    </row>
    <row r="33" spans="1:3" x14ac:dyDescent="0.3">
      <c r="A33" s="5" t="s">
        <v>27</v>
      </c>
      <c r="B33" s="43" t="s">
        <v>170</v>
      </c>
      <c r="C33" s="43"/>
    </row>
    <row r="34" spans="1:3" ht="43.2" x14ac:dyDescent="0.3">
      <c r="A34" s="5" t="s">
        <v>134</v>
      </c>
      <c r="B34" s="6" t="s">
        <v>171</v>
      </c>
      <c r="C34" s="6"/>
    </row>
    <row r="37" spans="1:3" ht="15" customHeight="1" x14ac:dyDescent="0.3"/>
    <row r="38" spans="1:3" ht="15" customHeight="1" x14ac:dyDescent="0.3"/>
    <row r="45" spans="1:3" ht="15" customHeight="1" x14ac:dyDescent="0.3"/>
    <row r="50" spans="6:6" ht="18" customHeight="1" x14ac:dyDescent="0.3"/>
    <row r="53" spans="6:6" x14ac:dyDescent="0.3">
      <c r="F53" s="4"/>
    </row>
    <row r="54" spans="6:6" x14ac:dyDescent="0.3">
      <c r="F54" s="4"/>
    </row>
    <row r="55" spans="6:6" x14ac:dyDescent="0.3">
      <c r="F55" s="4"/>
    </row>
    <row r="66" ht="36" customHeight="1" x14ac:dyDescent="0.3"/>
    <row r="78" ht="33.75" customHeight="1" x14ac:dyDescent="0.3"/>
    <row r="79" ht="33.75" customHeight="1" x14ac:dyDescent="0.3"/>
    <row r="80" ht="33.75" customHeight="1" x14ac:dyDescent="0.3"/>
  </sheetData>
  <dataConsolidate/>
  <mergeCells count="30">
    <mergeCell ref="A25:A27"/>
    <mergeCell ref="B6:C6"/>
    <mergeCell ref="B8:C8"/>
    <mergeCell ref="B9:C9"/>
    <mergeCell ref="B10:C10"/>
    <mergeCell ref="B23:C23"/>
    <mergeCell ref="B22:C22"/>
    <mergeCell ref="B21:C21"/>
    <mergeCell ref="A1:C1"/>
    <mergeCell ref="B20:C20"/>
    <mergeCell ref="B17:C17"/>
    <mergeCell ref="B7:C7"/>
    <mergeCell ref="B18:C18"/>
    <mergeCell ref="B19:C19"/>
    <mergeCell ref="B2:C2"/>
    <mergeCell ref="B3:C3"/>
    <mergeCell ref="B4:C4"/>
    <mergeCell ref="B5:C5"/>
    <mergeCell ref="B11:C11"/>
    <mergeCell ref="B12:C12"/>
    <mergeCell ref="B13:C13"/>
    <mergeCell ref="B14:C14"/>
    <mergeCell ref="B15:C15"/>
    <mergeCell ref="B16:C16"/>
    <mergeCell ref="B31:C31"/>
    <mergeCell ref="B30:C30"/>
    <mergeCell ref="B25:C27"/>
    <mergeCell ref="B24:C24"/>
    <mergeCell ref="B28:C28"/>
    <mergeCell ref="B29:C29"/>
  </mergeCells>
  <hyperlinks>
    <hyperlink ref="B12" r:id="rId1" xr:uid="{00000000-0004-0000-0000-000000000000}"/>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0000000}">
          <x14:formula1>
            <xm:f>Hoja2!$I$1:$I$7</xm:f>
          </x14:formula1>
          <xm:sqref>B21:C21</xm:sqref>
        </x14:dataValidation>
        <x14:dataValidation type="list" allowBlank="1" showInputMessage="1" showErrorMessage="1" xr:uid="{00000000-0002-0000-0000-000001000000}">
          <x14:formula1>
            <xm:f>Hoja2!$K$1:$K$2</xm:f>
          </x14:formula1>
          <xm:sqref>B6:C6</xm:sqref>
        </x14:dataValidation>
        <x14:dataValidation type="list" allowBlank="1" showInputMessage="1" showErrorMessage="1" xr:uid="{00000000-0002-0000-0000-00000200000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3" tint="-0.499984740745262"/>
  </sheetPr>
  <dimension ref="A1:C50"/>
  <sheetViews>
    <sheetView topLeftCell="A10" zoomScale="85" zoomScaleNormal="85" workbookViewId="0">
      <selection activeCell="C50" sqref="C50"/>
    </sheetView>
  </sheetViews>
  <sheetFormatPr baseColWidth="10" defaultColWidth="0" defaultRowHeight="14.4" x14ac:dyDescent="0.3"/>
  <cols>
    <col min="1" max="1" width="49.77734375" customWidth="1"/>
    <col min="2" max="2" width="31.44140625" customWidth="1"/>
    <col min="3" max="3" width="90.109375" customWidth="1"/>
    <col min="4" max="16384" width="11.44140625" hidden="1"/>
  </cols>
  <sheetData>
    <row r="1" spans="1:3" ht="18" x14ac:dyDescent="0.3">
      <c r="A1" s="55" t="s">
        <v>28</v>
      </c>
      <c r="B1" s="55"/>
      <c r="C1" s="55"/>
    </row>
    <row r="2" spans="1:3" ht="15.75" customHeight="1" x14ac:dyDescent="0.3">
      <c r="A2" s="20" t="s">
        <v>29</v>
      </c>
      <c r="B2" s="56" t="s">
        <v>176</v>
      </c>
      <c r="C2" s="57"/>
    </row>
    <row r="3" spans="1:3" s="2" customFormat="1" x14ac:dyDescent="0.3">
      <c r="A3" s="5" t="s">
        <v>1</v>
      </c>
      <c r="B3" s="46" t="str">
        <f>'AUTOS  NOTA 322'!B2:C2</f>
        <v>2023138544</v>
      </c>
      <c r="C3" s="46"/>
    </row>
    <row r="4" spans="1:3" s="2" customFormat="1" x14ac:dyDescent="0.3">
      <c r="A4" s="5" t="s">
        <v>2</v>
      </c>
      <c r="B4" s="46" t="str">
        <f>'AUTOS  NOTA 322'!B3:C3</f>
        <v>SUPERINTENDENCIA FINANCIERA DE COLOMBIA</v>
      </c>
      <c r="C4" s="46"/>
    </row>
    <row r="5" spans="1:3" s="2" customFormat="1" x14ac:dyDescent="0.3">
      <c r="A5" s="5" t="s">
        <v>3</v>
      </c>
      <c r="B5" s="46" t="str">
        <f>'AUTOS  NOTA 322'!B4:C4</f>
        <v>ALLIANZ SEGUROS S.A.</v>
      </c>
      <c r="C5" s="46"/>
    </row>
    <row r="6" spans="1:3" s="2" customFormat="1" x14ac:dyDescent="0.3">
      <c r="A6" s="5" t="s">
        <v>4</v>
      </c>
      <c r="B6" s="46" t="str">
        <f>'AUTOS  NOTA 322'!B5:C5</f>
        <v>NELSON ARIEL SALGADO ARDILA</v>
      </c>
      <c r="C6" s="46"/>
    </row>
    <row r="7" spans="1:3" s="2" customFormat="1" x14ac:dyDescent="0.3">
      <c r="A7" s="5" t="s">
        <v>5</v>
      </c>
      <c r="B7" s="46" t="str">
        <f>'AUTOS  NOTA 322'!B6:C6</f>
        <v>DEMANDA DIRECTA</v>
      </c>
      <c r="C7" s="46"/>
    </row>
    <row r="8" spans="1:3" s="2" customFormat="1" x14ac:dyDescent="0.3">
      <c r="A8" s="30" t="s">
        <v>118</v>
      </c>
      <c r="B8" s="46" t="str">
        <f>'AUTOS  NOTA 322'!B7:C8</f>
        <v>DAÑOS VEHÍCULO UBN243</v>
      </c>
      <c r="C8" s="46"/>
    </row>
    <row r="9" spans="1:3" x14ac:dyDescent="0.3">
      <c r="A9" s="20" t="s">
        <v>30</v>
      </c>
      <c r="B9" s="46" t="s">
        <v>173</v>
      </c>
      <c r="C9" s="46"/>
    </row>
    <row r="10" spans="1:3" x14ac:dyDescent="0.3">
      <c r="A10" s="20" t="s">
        <v>22</v>
      </c>
      <c r="B10" s="46" t="s">
        <v>129</v>
      </c>
      <c r="C10" s="46"/>
    </row>
    <row r="11" spans="1:3" x14ac:dyDescent="0.3">
      <c r="A11" s="20" t="s">
        <v>31</v>
      </c>
      <c r="B11" s="70">
        <v>70000000</v>
      </c>
      <c r="C11" s="71"/>
    </row>
    <row r="12" spans="1:3" x14ac:dyDescent="0.3">
      <c r="A12" s="20" t="s">
        <v>136</v>
      </c>
      <c r="B12" s="70">
        <v>0</v>
      </c>
      <c r="C12" s="71"/>
    </row>
    <row r="13" spans="1:3" x14ac:dyDescent="0.3">
      <c r="A13" s="20" t="s">
        <v>32</v>
      </c>
      <c r="B13" s="49" t="s">
        <v>94</v>
      </c>
      <c r="C13" s="50"/>
    </row>
    <row r="14" spans="1:3" x14ac:dyDescent="0.3">
      <c r="A14" s="20" t="s">
        <v>33</v>
      </c>
      <c r="B14" s="47" t="s">
        <v>174</v>
      </c>
      <c r="C14" s="46"/>
    </row>
    <row r="15" spans="1:3" x14ac:dyDescent="0.3">
      <c r="A15" s="20" t="s">
        <v>34</v>
      </c>
      <c r="B15" s="46" t="s">
        <v>35</v>
      </c>
      <c r="C15" s="46"/>
    </row>
    <row r="16" spans="1:3" x14ac:dyDescent="0.3">
      <c r="A16" s="20" t="s">
        <v>36</v>
      </c>
      <c r="B16" s="46"/>
      <c r="C16" s="46"/>
    </row>
    <row r="17" spans="1:3" x14ac:dyDescent="0.3">
      <c r="A17" s="72" t="s">
        <v>37</v>
      </c>
      <c r="B17" s="46"/>
      <c r="C17" s="46"/>
    </row>
    <row r="18" spans="1:3" x14ac:dyDescent="0.3">
      <c r="A18" s="73"/>
      <c r="B18" s="10" t="s">
        <v>39</v>
      </c>
      <c r="C18" s="10" t="s">
        <v>40</v>
      </c>
    </row>
    <row r="19" spans="1:3" x14ac:dyDescent="0.3">
      <c r="A19" s="73"/>
      <c r="B19" s="6" t="s">
        <v>143</v>
      </c>
      <c r="C19" s="6"/>
    </row>
    <row r="20" spans="1:3" x14ac:dyDescent="0.3">
      <c r="A20" s="73"/>
      <c r="B20" s="6"/>
      <c r="C20" s="6"/>
    </row>
    <row r="21" spans="1:3" x14ac:dyDescent="0.3">
      <c r="A21" s="74"/>
      <c r="B21" s="6"/>
      <c r="C21" s="6"/>
    </row>
    <row r="22" spans="1:3" x14ac:dyDescent="0.3">
      <c r="A22" s="20" t="s">
        <v>41</v>
      </c>
      <c r="B22" s="46"/>
      <c r="C22" s="46"/>
    </row>
    <row r="23" spans="1:3" x14ac:dyDescent="0.3">
      <c r="A23" s="20" t="s">
        <v>42</v>
      </c>
      <c r="B23" s="75"/>
      <c r="C23" s="76"/>
    </row>
    <row r="24" spans="1:3" x14ac:dyDescent="0.3">
      <c r="A24" s="20" t="s">
        <v>43</v>
      </c>
      <c r="B24" s="46" t="s">
        <v>97</v>
      </c>
      <c r="C24" s="46"/>
    </row>
    <row r="25" spans="1:3" x14ac:dyDescent="0.3">
      <c r="A25" s="20" t="s">
        <v>44</v>
      </c>
      <c r="B25" s="46"/>
      <c r="C25" s="46"/>
    </row>
    <row r="26" spans="1:3" x14ac:dyDescent="0.3">
      <c r="A26" s="20" t="s">
        <v>46</v>
      </c>
      <c r="B26" s="46"/>
      <c r="C26" s="46"/>
    </row>
    <row r="27" spans="1:3" x14ac:dyDescent="0.3">
      <c r="A27" s="19" t="s">
        <v>47</v>
      </c>
      <c r="B27" s="46"/>
      <c r="C27" s="46"/>
    </row>
    <row r="28" spans="1:3" x14ac:dyDescent="0.3">
      <c r="A28" s="58" t="s">
        <v>48</v>
      </c>
      <c r="B28" s="58"/>
      <c r="C28" s="58"/>
    </row>
    <row r="29" spans="1:3" x14ac:dyDescent="0.3">
      <c r="A29" s="68" t="s">
        <v>49</v>
      </c>
      <c r="B29" s="69"/>
      <c r="C29" s="11"/>
    </row>
    <row r="30" spans="1:3" x14ac:dyDescent="0.3">
      <c r="A30" s="68" t="s">
        <v>50</v>
      </c>
      <c r="B30" s="69"/>
      <c r="C30" s="11"/>
    </row>
    <row r="31" spans="1:3" x14ac:dyDescent="0.3">
      <c r="A31" s="68" t="s">
        <v>51</v>
      </c>
      <c r="B31" s="69"/>
      <c r="C31" s="12"/>
    </row>
    <row r="32" spans="1:3" x14ac:dyDescent="0.3">
      <c r="A32" s="68" t="s">
        <v>52</v>
      </c>
      <c r="B32" s="69"/>
      <c r="C32" s="11"/>
    </row>
    <row r="33" spans="1:3" x14ac:dyDescent="0.3">
      <c r="A33" s="68" t="s">
        <v>53</v>
      </c>
      <c r="B33" s="69"/>
      <c r="C33" s="11"/>
    </row>
    <row r="34" spans="1:3" x14ac:dyDescent="0.3">
      <c r="A34" s="68" t="s">
        <v>54</v>
      </c>
      <c r="B34" s="69"/>
      <c r="C34" s="13"/>
    </row>
    <row r="35" spans="1:3" x14ac:dyDescent="0.3">
      <c r="A35" s="59" t="s">
        <v>55</v>
      </c>
      <c r="B35" s="60"/>
      <c r="C35" s="14"/>
    </row>
    <row r="36" spans="1:3" x14ac:dyDescent="0.3">
      <c r="A36" s="59" t="s">
        <v>56</v>
      </c>
      <c r="B36" s="60"/>
      <c r="C36" s="15"/>
    </row>
    <row r="37" spans="1:3" x14ac:dyDescent="0.3">
      <c r="A37" s="61" t="s">
        <v>57</v>
      </c>
      <c r="B37" s="62"/>
      <c r="C37" s="15"/>
    </row>
    <row r="38" spans="1:3" x14ac:dyDescent="0.3">
      <c r="A38" s="63"/>
      <c r="B38" s="64"/>
      <c r="C38" s="15"/>
    </row>
    <row r="39" spans="1:3" x14ac:dyDescent="0.3">
      <c r="A39" s="65"/>
      <c r="B39" s="66"/>
      <c r="C39" s="15"/>
    </row>
    <row r="40" spans="1:3" x14ac:dyDescent="0.3">
      <c r="A40" s="67" t="s">
        <v>58</v>
      </c>
      <c r="B40" s="67"/>
      <c r="C40" s="67"/>
    </row>
    <row r="41" spans="1:3" x14ac:dyDescent="0.3">
      <c r="A41" s="17" t="s">
        <v>59</v>
      </c>
      <c r="B41" s="18"/>
      <c r="C41" s="15"/>
    </row>
    <row r="42" spans="1:3" x14ac:dyDescent="0.3">
      <c r="A42" s="59" t="s">
        <v>60</v>
      </c>
      <c r="B42" s="60"/>
      <c r="C42" s="15"/>
    </row>
    <row r="43" spans="1:3" x14ac:dyDescent="0.3">
      <c r="A43" s="59" t="s">
        <v>61</v>
      </c>
      <c r="B43" s="60"/>
      <c r="C43" s="15"/>
    </row>
    <row r="44" spans="1:3" x14ac:dyDescent="0.3">
      <c r="A44" s="17" t="s">
        <v>62</v>
      </c>
      <c r="B44" s="18"/>
      <c r="C44" s="15"/>
    </row>
    <row r="45" spans="1:3" x14ac:dyDescent="0.3">
      <c r="A45" s="17" t="s">
        <v>63</v>
      </c>
      <c r="B45" s="18"/>
      <c r="C45" s="15"/>
    </row>
    <row r="46" spans="1:3" x14ac:dyDescent="0.3">
      <c r="A46" s="59" t="s">
        <v>64</v>
      </c>
      <c r="B46" s="60"/>
      <c r="C46" s="15"/>
    </row>
    <row r="47" spans="1:3" x14ac:dyDescent="0.3">
      <c r="A47" s="17" t="s">
        <v>65</v>
      </c>
      <c r="B47" s="16"/>
      <c r="C47" s="15"/>
    </row>
    <row r="48" spans="1:3" x14ac:dyDescent="0.3">
      <c r="A48" s="59" t="s">
        <v>66</v>
      </c>
      <c r="B48" s="60"/>
      <c r="C48" s="15"/>
    </row>
    <row r="49" spans="1:3" x14ac:dyDescent="0.3">
      <c r="A49" s="59" t="s">
        <v>67</v>
      </c>
      <c r="B49" s="60"/>
      <c r="C49" s="15"/>
    </row>
    <row r="50" spans="1:3" ht="409.6" x14ac:dyDescent="0.3">
      <c r="A50" s="59" t="s">
        <v>57</v>
      </c>
      <c r="B50" s="60"/>
      <c r="C50" s="14" t="s">
        <v>175</v>
      </c>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0000000}">
          <x14:formula1>
            <xm:f>Hoja2!$C$2:$C$4</xm:f>
          </x14:formula1>
          <xm:sqref>B17:C17</xm:sqref>
        </x14:dataValidation>
        <x14:dataValidation type="list" allowBlank="1" showInputMessage="1" showErrorMessage="1" xr:uid="{00000000-0002-0000-0100-000001000000}">
          <x14:formula1>
            <xm:f>Hoja2!$B$1:$B$2</xm:f>
          </x14:formula1>
          <xm:sqref>B27:C27 B15:C16 B22:C23 B25:C25</xm:sqref>
        </x14:dataValidation>
        <x14:dataValidation type="list" allowBlank="1" showInputMessage="1" showErrorMessage="1" xr:uid="{00000000-0002-0000-0100-000002000000}">
          <x14:formula1>
            <xm:f>Hoja2!$E$2:$E$8</xm:f>
          </x14:formula1>
          <xm:sqref>B24:C24</xm:sqref>
        </x14:dataValidation>
        <x14:dataValidation type="list" allowBlank="1" showInputMessage="1" showErrorMessage="1" xr:uid="{00000000-0002-0000-0100-000003000000}">
          <x14:formula1>
            <xm:f>Hoja2!$L$1:$L$13</xm:f>
          </x14:formula1>
          <xm:sqref>B10:C10</xm:sqref>
        </x14:dataValidation>
        <x14:dataValidation type="list" allowBlank="1" showInputMessage="1" showErrorMessage="1" xr:uid="{00000000-0002-0000-0100-000004000000}">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3" tint="-0.499984740745262"/>
  </sheetPr>
  <dimension ref="A1:I44"/>
  <sheetViews>
    <sheetView tabSelected="1" zoomScale="115" zoomScaleNormal="115" workbookViewId="0">
      <selection activeCell="A8" sqref="A8"/>
    </sheetView>
  </sheetViews>
  <sheetFormatPr baseColWidth="10" defaultColWidth="0" defaultRowHeight="14.4" x14ac:dyDescent="0.3"/>
  <cols>
    <col min="1" max="1" width="41.77734375" customWidth="1"/>
    <col min="2" max="2" width="35.33203125" customWidth="1"/>
    <col min="3" max="3" width="54.77734375" customWidth="1"/>
    <col min="4" max="8" width="11.44140625" hidden="1" customWidth="1"/>
    <col min="9" max="9" width="12" hidden="1" customWidth="1"/>
    <col min="10" max="16384" width="11.44140625" hidden="1"/>
  </cols>
  <sheetData>
    <row r="1" spans="1:9" ht="18" x14ac:dyDescent="0.3">
      <c r="A1" s="55" t="s">
        <v>68</v>
      </c>
      <c r="B1" s="55"/>
      <c r="C1" s="55"/>
    </row>
    <row r="2" spans="1:9" ht="15" customHeight="1" x14ac:dyDescent="0.3">
      <c r="A2" s="34" t="s">
        <v>29</v>
      </c>
      <c r="B2" s="81" t="str">
        <f>'AUTOS NOTA 321'!B2:C2</f>
        <v>SINIESTRO 127359651  LEGIS  APJ32218</v>
      </c>
      <c r="C2" s="82"/>
    </row>
    <row r="3" spans="1:9" x14ac:dyDescent="0.3">
      <c r="A3" s="35" t="s">
        <v>1</v>
      </c>
      <c r="B3" s="85" t="str">
        <f>'AUTOS  NOTA 322'!B2:C2</f>
        <v>2023138544</v>
      </c>
      <c r="C3" s="85"/>
    </row>
    <row r="4" spans="1:9" x14ac:dyDescent="0.3">
      <c r="A4" s="35" t="s">
        <v>2</v>
      </c>
      <c r="B4" s="85" t="str">
        <f>'AUTOS  NOTA 322'!B3:C3</f>
        <v>SUPERINTENDENCIA FINANCIERA DE COLOMBIA</v>
      </c>
      <c r="C4" s="85"/>
    </row>
    <row r="5" spans="1:9" x14ac:dyDescent="0.3">
      <c r="A5" s="35" t="s">
        <v>3</v>
      </c>
      <c r="B5" s="85" t="str">
        <f>'AUTOS  NOTA 322'!B4:C4</f>
        <v>ALLIANZ SEGUROS S.A.</v>
      </c>
      <c r="C5" s="85"/>
    </row>
    <row r="6" spans="1:9" ht="15" customHeight="1" x14ac:dyDescent="0.3">
      <c r="A6" s="35" t="s">
        <v>4</v>
      </c>
      <c r="B6" s="85" t="str">
        <f>'AUTOS  NOTA 322'!B5:C5</f>
        <v>NELSON ARIEL SALGADO ARDILA</v>
      </c>
      <c r="C6" s="85"/>
    </row>
    <row r="7" spans="1:9" x14ac:dyDescent="0.3">
      <c r="A7" s="35" t="s">
        <v>5</v>
      </c>
      <c r="B7" s="85" t="str">
        <f>'AUTOS  NOTA 322'!B6:C6</f>
        <v>DEMANDA DIRECTA</v>
      </c>
      <c r="C7" s="85"/>
    </row>
    <row r="8" spans="1:9" x14ac:dyDescent="0.3">
      <c r="A8" s="37" t="s">
        <v>118</v>
      </c>
      <c r="B8" s="85" t="str">
        <f>'AUTOS  NOTA 322'!B7:C8</f>
        <v>DAÑOS VEHÍCULO UBN243</v>
      </c>
      <c r="C8" s="85"/>
    </row>
    <row r="9" spans="1:9" ht="28.8" x14ac:dyDescent="0.3">
      <c r="A9" s="35" t="s">
        <v>69</v>
      </c>
      <c r="B9" s="79">
        <f>SUM(C11,C12,C14,C15,C17)</f>
        <v>257000000</v>
      </c>
      <c r="C9" s="80"/>
    </row>
    <row r="10" spans="1:9" x14ac:dyDescent="0.3">
      <c r="A10" s="86" t="s">
        <v>70</v>
      </c>
      <c r="B10" s="83" t="s">
        <v>71</v>
      </c>
      <c r="C10" s="84"/>
    </row>
    <row r="11" spans="1:9" ht="28.8" x14ac:dyDescent="0.3">
      <c r="A11" s="86"/>
      <c r="B11" s="36" t="s">
        <v>180</v>
      </c>
      <c r="C11" s="31">
        <v>60000000</v>
      </c>
    </row>
    <row r="12" spans="1:9" ht="28.8" x14ac:dyDescent="0.3">
      <c r="A12" s="86"/>
      <c r="B12" s="36" t="s">
        <v>178</v>
      </c>
      <c r="C12" s="31">
        <v>18000000</v>
      </c>
    </row>
    <row r="13" spans="1:9" x14ac:dyDescent="0.3">
      <c r="A13" s="86"/>
      <c r="B13" s="83"/>
      <c r="C13" s="84"/>
    </row>
    <row r="14" spans="1:9" ht="28.8" x14ac:dyDescent="0.3">
      <c r="A14" s="86"/>
      <c r="B14" s="36" t="s">
        <v>181</v>
      </c>
      <c r="C14" s="39">
        <v>5000000</v>
      </c>
    </row>
    <row r="15" spans="1:9" ht="28.8" x14ac:dyDescent="0.3">
      <c r="A15" s="86"/>
      <c r="B15" s="36" t="s">
        <v>179</v>
      </c>
      <c r="C15" s="39">
        <v>174000000</v>
      </c>
      <c r="E15" t="s">
        <v>75</v>
      </c>
      <c r="F15" s="22">
        <v>0.7</v>
      </c>
    </row>
    <row r="16" spans="1:9" x14ac:dyDescent="0.3">
      <c r="A16" s="86"/>
      <c r="B16" s="83" t="s">
        <v>76</v>
      </c>
      <c r="C16" s="84"/>
      <c r="E16" t="s">
        <v>77</v>
      </c>
      <c r="F16" s="23">
        <v>0.3</v>
      </c>
      <c r="I16" s="25"/>
    </row>
    <row r="17" spans="1:9" x14ac:dyDescent="0.3">
      <c r="A17" s="86"/>
      <c r="B17" s="36"/>
      <c r="C17" s="40"/>
      <c r="F17" s="26"/>
      <c r="I17" s="25"/>
    </row>
    <row r="18" spans="1:9" ht="23.25" customHeight="1" x14ac:dyDescent="0.3">
      <c r="A18" s="38" t="s">
        <v>78</v>
      </c>
      <c r="B18" s="81" t="s">
        <v>77</v>
      </c>
      <c r="C18" s="82"/>
    </row>
    <row r="19" spans="1:9" ht="57.6" x14ac:dyDescent="0.3">
      <c r="A19" s="35" t="s">
        <v>80</v>
      </c>
      <c r="B19" s="93" t="s">
        <v>183</v>
      </c>
      <c r="C19" s="94"/>
    </row>
    <row r="20" spans="1:9" ht="15" customHeight="1" x14ac:dyDescent="0.3">
      <c r="A20" s="21" t="s">
        <v>81</v>
      </c>
      <c r="B20" s="90">
        <f>((C22+C23+C25+C26+C30+C28+C32+C34+C29+C33)-C37)*C36*C38</f>
        <v>50000000</v>
      </c>
      <c r="C20" s="90"/>
    </row>
    <row r="21" spans="1:9" x14ac:dyDescent="0.3">
      <c r="A21" s="7" t="s">
        <v>82</v>
      </c>
      <c r="B21" s="95" t="s">
        <v>71</v>
      </c>
      <c r="C21" s="96"/>
    </row>
    <row r="22" spans="1:9" ht="28.8" x14ac:dyDescent="0.3">
      <c r="A22" s="77"/>
      <c r="B22" s="36" t="s">
        <v>184</v>
      </c>
      <c r="C22" s="31">
        <v>50000000</v>
      </c>
    </row>
    <row r="23" spans="1:9" x14ac:dyDescent="0.3">
      <c r="A23" s="78"/>
      <c r="B23" s="36"/>
      <c r="C23" s="31">
        <v>0</v>
      </c>
    </row>
    <row r="24" spans="1:9" x14ac:dyDescent="0.3">
      <c r="A24" s="78"/>
      <c r="B24" s="83" t="s">
        <v>74</v>
      </c>
      <c r="C24" s="84"/>
    </row>
    <row r="25" spans="1:9" x14ac:dyDescent="0.3">
      <c r="A25" s="78"/>
      <c r="B25" s="36" t="s">
        <v>116</v>
      </c>
      <c r="C25" s="31">
        <v>0</v>
      </c>
    </row>
    <row r="26" spans="1:9" ht="28.95" customHeight="1" x14ac:dyDescent="0.3">
      <c r="A26" s="78"/>
      <c r="B26" s="36" t="s">
        <v>117</v>
      </c>
      <c r="C26" s="31">
        <v>0</v>
      </c>
    </row>
    <row r="27" spans="1:9" x14ac:dyDescent="0.3">
      <c r="A27" s="78"/>
      <c r="B27" s="83" t="s">
        <v>147</v>
      </c>
      <c r="C27" s="84"/>
    </row>
    <row r="28" spans="1:9" x14ac:dyDescent="0.3">
      <c r="A28" s="78"/>
      <c r="B28" s="36" t="s">
        <v>155</v>
      </c>
      <c r="C28" s="31">
        <v>0</v>
      </c>
    </row>
    <row r="29" spans="1:9" x14ac:dyDescent="0.3">
      <c r="A29" s="78"/>
      <c r="B29" s="36" t="s">
        <v>72</v>
      </c>
      <c r="C29" s="31">
        <v>0</v>
      </c>
    </row>
    <row r="30" spans="1:9" x14ac:dyDescent="0.3">
      <c r="A30" s="78"/>
      <c r="B30" s="36" t="s">
        <v>73</v>
      </c>
      <c r="C30" s="31">
        <v>0</v>
      </c>
    </row>
    <row r="31" spans="1:9" x14ac:dyDescent="0.3">
      <c r="A31" s="78"/>
      <c r="B31" s="83" t="s">
        <v>148</v>
      </c>
      <c r="C31" s="84"/>
    </row>
    <row r="32" spans="1:9" x14ac:dyDescent="0.3">
      <c r="A32" s="78"/>
      <c r="B32" s="36"/>
      <c r="C32" s="31"/>
    </row>
    <row r="33" spans="1:3" x14ac:dyDescent="0.3">
      <c r="A33" s="78"/>
      <c r="B33" s="36" t="s">
        <v>72</v>
      </c>
      <c r="C33" s="31">
        <v>0</v>
      </c>
    </row>
    <row r="34" spans="1:3" x14ac:dyDescent="0.3">
      <c r="A34" s="78"/>
      <c r="B34" s="36" t="s">
        <v>73</v>
      </c>
      <c r="C34" s="31">
        <v>0</v>
      </c>
    </row>
    <row r="35" spans="1:3" x14ac:dyDescent="0.3">
      <c r="A35" s="78"/>
      <c r="B35" s="83" t="s">
        <v>135</v>
      </c>
      <c r="C35" s="84"/>
    </row>
    <row r="36" spans="1:3" x14ac:dyDescent="0.3">
      <c r="A36" s="78"/>
      <c r="B36" s="36" t="s">
        <v>151</v>
      </c>
      <c r="C36" s="32">
        <v>1</v>
      </c>
    </row>
    <row r="37" spans="1:3" x14ac:dyDescent="0.3">
      <c r="A37" s="78"/>
      <c r="B37" s="36" t="s">
        <v>136</v>
      </c>
      <c r="C37" s="33">
        <v>0</v>
      </c>
    </row>
    <row r="38" spans="1:3" x14ac:dyDescent="0.3">
      <c r="A38" s="78"/>
      <c r="B38" s="36" t="s">
        <v>154</v>
      </c>
      <c r="C38" s="32">
        <v>1</v>
      </c>
    </row>
    <row r="39" spans="1:3" x14ac:dyDescent="0.3">
      <c r="A39" s="24" t="s">
        <v>83</v>
      </c>
      <c r="B39" s="90">
        <f>IFERROR(B20*(VLOOKUP(B18,E15:F17,2,0)),16666)</f>
        <v>15000000</v>
      </c>
      <c r="C39" s="90"/>
    </row>
    <row r="40" spans="1:3" ht="93" customHeight="1" x14ac:dyDescent="0.3">
      <c r="A40" s="35" t="s">
        <v>149</v>
      </c>
      <c r="B40" s="91" t="s">
        <v>182</v>
      </c>
      <c r="C40" s="92"/>
    </row>
    <row r="41" spans="1:3" ht="211.5" customHeight="1" x14ac:dyDescent="0.3">
      <c r="A41" s="35" t="s">
        <v>84</v>
      </c>
      <c r="B41" s="88" t="s">
        <v>177</v>
      </c>
      <c r="C41" s="89"/>
    </row>
    <row r="42" spans="1:3" ht="25.95" customHeight="1" x14ac:dyDescent="0.3">
      <c r="A42" s="42" t="s">
        <v>140</v>
      </c>
      <c r="B42" s="42"/>
      <c r="C42" s="42"/>
    </row>
    <row r="43" spans="1:3" x14ac:dyDescent="0.3">
      <c r="A43" s="41" t="s">
        <v>141</v>
      </c>
      <c r="B43" s="87"/>
      <c r="C43" s="87"/>
    </row>
    <row r="44" spans="1:3" ht="40.950000000000003" customHeight="1" x14ac:dyDescent="0.3">
      <c r="A44" s="41" t="s">
        <v>139</v>
      </c>
      <c r="B44" s="87"/>
      <c r="C44" s="87"/>
    </row>
  </sheetData>
  <sheetProtection algorithmName="SHA-512" hashValue="Y6jm3BzJbbuYepmmD9/3XgP0/2+e/ibB3vzV4hYGrHAhkuvi6ip1SwTuqosUFefckAFp58z48DWwhwSVsK5n2Q==" saltValue="33C4Qfd9ErFF9CIfv4DgmQ==" spinCount="100000" sheet="1" selectLockedCells="1"/>
  <mergeCells count="27">
    <mergeCell ref="B43:C43"/>
    <mergeCell ref="B44:C44"/>
    <mergeCell ref="B41:C41"/>
    <mergeCell ref="B18:C18"/>
    <mergeCell ref="B20:C20"/>
    <mergeCell ref="B40:C40"/>
    <mergeCell ref="B31:C31"/>
    <mergeCell ref="B35:C35"/>
    <mergeCell ref="B39:C39"/>
    <mergeCell ref="B27:C27"/>
    <mergeCell ref="B19:C19"/>
    <mergeCell ref="B21:C21"/>
    <mergeCell ref="B24:C24"/>
    <mergeCell ref="A22:A38"/>
    <mergeCell ref="B9:C9"/>
    <mergeCell ref="A1:C1"/>
    <mergeCell ref="B2:C2"/>
    <mergeCell ref="B16:C16"/>
    <mergeCell ref="B3:C3"/>
    <mergeCell ref="B4:C4"/>
    <mergeCell ref="B5:C5"/>
    <mergeCell ref="B6:C6"/>
    <mergeCell ref="B7:C7"/>
    <mergeCell ref="B8:C8"/>
    <mergeCell ref="B10:C10"/>
    <mergeCell ref="B13:C13"/>
    <mergeCell ref="A10:A17"/>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Hoja2!$F$1:$F$3</xm:f>
          </x14:formula1>
          <xm:sqref>B18</xm:sqref>
        </x14:dataValidation>
        <x14:dataValidation type="list" allowBlank="1" showInputMessage="1" showErrorMessage="1" xr:uid="{00000000-0002-0000-0200-000001000000}">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499984740745262"/>
  </sheetPr>
  <dimension ref="A1"/>
  <sheetViews>
    <sheetView workbookViewId="0">
      <selection activeCell="I29" sqref="I29"/>
    </sheetView>
  </sheetViews>
  <sheetFormatPr baseColWidth="10" defaultRowHeight="14.4" x14ac:dyDescent="0.3"/>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tabColor theme="3" tint="-0.499984740745262"/>
  </sheetPr>
  <dimension ref="A1:C17"/>
  <sheetViews>
    <sheetView workbookViewId="0">
      <selection activeCell="C25" sqref="C25"/>
    </sheetView>
  </sheetViews>
  <sheetFormatPr baseColWidth="10" defaultColWidth="0" defaultRowHeight="14.4" x14ac:dyDescent="0.3"/>
  <cols>
    <col min="1" max="1" width="37" customWidth="1"/>
    <col min="2" max="2" width="11.44140625" customWidth="1"/>
    <col min="3" max="3" width="94.44140625" customWidth="1"/>
    <col min="4" max="16384" width="11.44140625" hidden="1"/>
  </cols>
  <sheetData>
    <row r="1" spans="1:3" ht="18" x14ac:dyDescent="0.3">
      <c r="A1" s="55" t="s">
        <v>85</v>
      </c>
      <c r="B1" s="55"/>
      <c r="C1" s="55"/>
    </row>
    <row r="2" spans="1:3" x14ac:dyDescent="0.3">
      <c r="A2" s="20" t="s">
        <v>29</v>
      </c>
      <c r="B2" s="75" t="str">
        <f>'AUTOS NOTA 324'!B2:C2</f>
        <v>SINIESTRO 127359651  LEGIS  APJ32218</v>
      </c>
      <c r="C2" s="76"/>
    </row>
    <row r="3" spans="1:3" x14ac:dyDescent="0.3">
      <c r="A3" s="5" t="s">
        <v>1</v>
      </c>
      <c r="B3" s="46" t="str">
        <f>'AUTOS  NOTA 322'!B2:C2</f>
        <v>2023138544</v>
      </c>
      <c r="C3" s="46"/>
    </row>
    <row r="4" spans="1:3" x14ac:dyDescent="0.3">
      <c r="A4" s="5" t="s">
        <v>2</v>
      </c>
      <c r="B4" s="46" t="str">
        <f>'AUTOS  NOTA 322'!B3:C3</f>
        <v>SUPERINTENDENCIA FINANCIERA DE COLOMBIA</v>
      </c>
      <c r="C4" s="46"/>
    </row>
    <row r="5" spans="1:3" x14ac:dyDescent="0.3">
      <c r="A5" s="5" t="s">
        <v>3</v>
      </c>
      <c r="B5" s="46" t="str">
        <f>'AUTOS  NOTA 322'!B4:C4</f>
        <v>ALLIANZ SEGUROS S.A.</v>
      </c>
      <c r="C5" s="46"/>
    </row>
    <row r="6" spans="1:3" ht="15" customHeight="1" x14ac:dyDescent="0.3">
      <c r="A6" s="5" t="s">
        <v>4</v>
      </c>
      <c r="B6" s="46" t="str">
        <f>'AUTOS  NOTA 322'!B5:C5</f>
        <v>NELSON ARIEL SALGADO ARDILA</v>
      </c>
      <c r="C6" s="46"/>
    </row>
    <row r="7" spans="1:3" ht="15" customHeight="1" x14ac:dyDescent="0.3">
      <c r="A7" s="5" t="s">
        <v>5</v>
      </c>
      <c r="B7" s="46" t="str">
        <f>'AUTOS  NOTA 322'!B6:C6</f>
        <v>DEMANDA DIRECTA</v>
      </c>
      <c r="C7" s="46"/>
    </row>
    <row r="8" spans="1:3" ht="15" customHeight="1" x14ac:dyDescent="0.3">
      <c r="A8" s="30" t="s">
        <v>118</v>
      </c>
      <c r="B8" s="46" t="str">
        <f>'AUTOS  NOTA 322'!B7:C8</f>
        <v>DAÑOS VEHÍCULO UBN243</v>
      </c>
      <c r="C8" s="46"/>
    </row>
    <row r="9" spans="1:3" ht="19.05" customHeight="1" x14ac:dyDescent="0.3">
      <c r="A9" s="5" t="s">
        <v>119</v>
      </c>
      <c r="B9" s="46"/>
      <c r="C9" s="46"/>
    </row>
    <row r="10" spans="1:3" x14ac:dyDescent="0.3">
      <c r="A10" s="7" t="s">
        <v>82</v>
      </c>
      <c r="B10" s="99">
        <f>'AUTOS NOTA 324'!B20:C20</f>
        <v>50000000</v>
      </c>
      <c r="C10" s="99"/>
    </row>
    <row r="11" spans="1:3" x14ac:dyDescent="0.3">
      <c r="A11" s="7" t="s">
        <v>138</v>
      </c>
      <c r="B11" s="100">
        <f>'AUTOS NOTA 324'!B39:C39</f>
        <v>15000000</v>
      </c>
      <c r="C11" s="46"/>
    </row>
    <row r="12" spans="1:3" ht="28.8" x14ac:dyDescent="0.3">
      <c r="A12" s="7" t="s">
        <v>86</v>
      </c>
      <c r="B12" s="97"/>
      <c r="C12" s="98"/>
    </row>
    <row r="13" spans="1:3" ht="43.2" x14ac:dyDescent="0.3">
      <c r="A13" s="5" t="s">
        <v>87</v>
      </c>
      <c r="B13" s="46"/>
      <c r="C13" s="46"/>
    </row>
    <row r="14" spans="1:3" ht="43.2" x14ac:dyDescent="0.3">
      <c r="A14" s="5" t="s">
        <v>88</v>
      </c>
      <c r="B14" s="46"/>
      <c r="C14" s="46"/>
    </row>
    <row r="15" spans="1:3" x14ac:dyDescent="0.3">
      <c r="A15" s="5" t="s">
        <v>89</v>
      </c>
      <c r="B15" s="6"/>
      <c r="C15" s="6"/>
    </row>
    <row r="16" spans="1:3" x14ac:dyDescent="0.3">
      <c r="A16" s="7" t="s">
        <v>90</v>
      </c>
      <c r="B16" s="46"/>
      <c r="C16" s="46"/>
    </row>
    <row r="17" spans="1:3" x14ac:dyDescent="0.3">
      <c r="A17" s="6" t="s">
        <v>91</v>
      </c>
      <c r="B17" s="98"/>
      <c r="C17" s="98"/>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Hoja2!$B$1:$B$2</xm:f>
          </x14:formula1>
          <xm:sqref>B13:C13 B15 B16:C16</xm:sqref>
        </x14:dataValidation>
        <x14:dataValidation type="list" allowBlank="1" showInputMessage="1" showErrorMessage="1" xr:uid="{00000000-0002-0000-0400-000001000000}">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5"/>
  <dimension ref="A1:O13"/>
  <sheetViews>
    <sheetView topLeftCell="G1" workbookViewId="0">
      <selection activeCell="L26" sqref="L26"/>
    </sheetView>
  </sheetViews>
  <sheetFormatPr baseColWidth="10" defaultColWidth="11.44140625" defaultRowHeight="14.4" x14ac:dyDescent="0.3"/>
  <cols>
    <col min="4" max="4" width="20.109375" bestFit="1" customWidth="1"/>
    <col min="5" max="5" width="42.77734375" bestFit="1" customWidth="1"/>
    <col min="12" max="12" width="30.6640625" customWidth="1"/>
    <col min="13" max="13" width="16" customWidth="1"/>
  </cols>
  <sheetData>
    <row r="1" spans="1:15" x14ac:dyDescent="0.3">
      <c r="A1" s="9" t="s">
        <v>32</v>
      </c>
      <c r="B1" t="s">
        <v>35</v>
      </c>
      <c r="C1" s="9" t="s">
        <v>37</v>
      </c>
      <c r="D1" s="9" t="s">
        <v>92</v>
      </c>
      <c r="E1" s="3" t="s">
        <v>43</v>
      </c>
      <c r="F1" s="2" t="s">
        <v>75</v>
      </c>
      <c r="G1" s="4">
        <v>0</v>
      </c>
      <c r="H1" t="s">
        <v>13</v>
      </c>
      <c r="I1" t="s">
        <v>93</v>
      </c>
      <c r="K1" t="s">
        <v>120</v>
      </c>
      <c r="L1" s="29" t="s">
        <v>152</v>
      </c>
      <c r="M1" t="s">
        <v>94</v>
      </c>
      <c r="N1" t="s">
        <v>75</v>
      </c>
      <c r="O1" t="s">
        <v>142</v>
      </c>
    </row>
    <row r="2" spans="1:15" x14ac:dyDescent="0.3">
      <c r="A2" t="s">
        <v>94</v>
      </c>
      <c r="B2" t="s">
        <v>45</v>
      </c>
      <c r="C2" t="s">
        <v>95</v>
      </c>
      <c r="D2" s="2" t="s">
        <v>96</v>
      </c>
      <c r="E2" s="1" t="s">
        <v>97</v>
      </c>
      <c r="F2" s="2" t="s">
        <v>79</v>
      </c>
      <c r="G2" s="4">
        <v>0.7</v>
      </c>
      <c r="H2" t="s">
        <v>14</v>
      </c>
      <c r="I2" t="s">
        <v>98</v>
      </c>
      <c r="K2" t="s">
        <v>121</v>
      </c>
      <c r="L2" s="29" t="s">
        <v>122</v>
      </c>
      <c r="M2" t="s">
        <v>99</v>
      </c>
      <c r="N2" t="s">
        <v>77</v>
      </c>
      <c r="O2" t="s">
        <v>45</v>
      </c>
    </row>
    <row r="3" spans="1:15" x14ac:dyDescent="0.3">
      <c r="A3" t="s">
        <v>99</v>
      </c>
      <c r="C3" t="s">
        <v>100</v>
      </c>
      <c r="D3" s="2" t="s">
        <v>101</v>
      </c>
      <c r="E3" s="1" t="s">
        <v>102</v>
      </c>
      <c r="F3" s="2" t="s">
        <v>77</v>
      </c>
      <c r="G3" s="4">
        <v>0.3</v>
      </c>
      <c r="H3" t="s">
        <v>103</v>
      </c>
      <c r="I3" t="s">
        <v>104</v>
      </c>
      <c r="L3" s="29" t="s">
        <v>123</v>
      </c>
      <c r="M3" t="s">
        <v>105</v>
      </c>
      <c r="N3" t="s">
        <v>79</v>
      </c>
    </row>
    <row r="4" spans="1:15" x14ac:dyDescent="0.3">
      <c r="A4" t="s">
        <v>105</v>
      </c>
      <c r="C4" t="s">
        <v>38</v>
      </c>
      <c r="E4" s="1" t="s">
        <v>106</v>
      </c>
      <c r="H4" t="s">
        <v>107</v>
      </c>
      <c r="I4" t="s">
        <v>18</v>
      </c>
      <c r="L4" t="s">
        <v>124</v>
      </c>
    </row>
    <row r="5" spans="1:15" x14ac:dyDescent="0.3">
      <c r="A5" t="s">
        <v>108</v>
      </c>
      <c r="E5" s="1" t="s">
        <v>109</v>
      </c>
      <c r="H5" t="s">
        <v>110</v>
      </c>
      <c r="I5" t="s">
        <v>111</v>
      </c>
      <c r="L5" s="29" t="s">
        <v>125</v>
      </c>
    </row>
    <row r="6" spans="1:15" x14ac:dyDescent="0.3">
      <c r="E6" s="1" t="s">
        <v>112</v>
      </c>
      <c r="I6" t="s">
        <v>113</v>
      </c>
      <c r="L6" s="29" t="s">
        <v>153</v>
      </c>
    </row>
    <row r="7" spans="1:15" x14ac:dyDescent="0.3">
      <c r="E7" s="1" t="s">
        <v>114</v>
      </c>
      <c r="I7" t="s">
        <v>145</v>
      </c>
      <c r="L7" s="29" t="s">
        <v>126</v>
      </c>
    </row>
    <row r="8" spans="1:15" x14ac:dyDescent="0.3">
      <c r="E8" s="1" t="s">
        <v>115</v>
      </c>
      <c r="L8" s="29" t="s">
        <v>147</v>
      </c>
    </row>
    <row r="9" spans="1:15" x14ac:dyDescent="0.3">
      <c r="L9" s="29" t="s">
        <v>127</v>
      </c>
    </row>
    <row r="10" spans="1:15" x14ac:dyDescent="0.3">
      <c r="L10" s="29" t="s">
        <v>128</v>
      </c>
    </row>
    <row r="11" spans="1:15" x14ac:dyDescent="0.3">
      <c r="L11" s="29" t="s">
        <v>129</v>
      </c>
    </row>
    <row r="12" spans="1:15" x14ac:dyDescent="0.3">
      <c r="L12" s="29" t="s">
        <v>130</v>
      </c>
    </row>
    <row r="13" spans="1:15" x14ac:dyDescent="0.3">
      <c r="L13" s="29" t="s">
        <v>150</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TIFFANY DEL PILAR  CASTAÑO TORRES</cp:lastModifiedBy>
  <cp:revision/>
  <dcterms:created xsi:type="dcterms:W3CDTF">2020-12-07T14:41:17Z</dcterms:created>
  <dcterms:modified xsi:type="dcterms:W3CDTF">2024-02-08T14:48:03Z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