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ce02653\Desktop\NELSON ARIEL SALGADO ARDILA\"/>
    </mc:Choice>
  </mc:AlternateContent>
  <xr:revisionPtr revIDLastSave="0" documentId="8_{006E69C1-941D-466F-8534-FA0896666FCE}" xr6:coauthVersionLast="47" xr6:coauthVersionMax="47" xr10:uidLastSave="{00000000-0000-0000-0000-000000000000}"/>
  <bookViews>
    <workbookView xWindow="-28920" yWindow="-120" windowWidth="29040" windowHeight="1572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<sst xmlns="http://schemas.openxmlformats.org/spreadsheetml/2006/main" count="238" uniqueCount="179">
  <si>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</si>
  <si>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</si>
  <si>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</si>
  <si>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</si>
  <si>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</si>
  <si>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</si>
  <si>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</si>
  <si>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</si>
  <si>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</si>
  <si>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</si>
  <si>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</si>
  <si>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</si>
  <si>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</si>
  <si>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</si>
  <si>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</si>
  <si>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</si>
  <si>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</si>
  <si>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</si>
  <si>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</si>
  <si>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</si>
  <si>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</si>
  <si>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</si>
  <si>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</si>
  <si>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</si>
  <si>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</si>
  <si>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</si>
  <si>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</si>
  <si>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</si>
  <si>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</si>
  <si>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</si>
  <si>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</si>
  <si>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</si>
  <si>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</si>
  <si>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</si>
  <si>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</si>
  <si>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</si>
  <si>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</si>
  <si>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</si>
  <si>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</si>
  <si>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</si>
  <si>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</si>
  <si>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</si>
  <si>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</si>
  <si>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</si>
  <si>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</si>
  <si>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</si>
  <si>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</si>
  <si>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</si>
  <si>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</si>
  <si>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</si>
  <si>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</si>
  <si>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</si>
  <si>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</si>
  <si>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</si>
  <si>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</si>
  <si>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</si>
  <si>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</si>
  <si>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</si>
  <si>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</si>
  <si>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</si>
  <si>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</si>
  <si>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</si>
  <si>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</si>
  <si>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</si>
  <si>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</si>
  <si>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</si>
  <si>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</si>
  <si>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</si>
  <si>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</si>
  <si>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</si>
  <si>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</si>
  <si>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</si>
  <si>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</si>
  <si>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</si>
  <si>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</si>
  <si>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</si>
  <si>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</si>
  <si>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</si>
  <si>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</si>
  <si>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</si>
  <si>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</si>
  <si>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</si>
  <si>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</si>
  <si>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</si>
  <si>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</si>
  <si>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</si>
  <si>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</si>
  <si>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</si>
  <si>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</si>
  <si>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</si>
  <si>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</si>
  <si>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</si>
  <si>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</si>
  <si>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</si>
  <si>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</si>
  <si>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</si>
  <si>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</si>
  <si>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</si>
  <si>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</si>
  <si>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</si>
  <si>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</si>
  <si>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</si>
  <si>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</si>
  <si>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</si>
  <si>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</si>
  <si>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</si>
  <si>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</si>
  <si>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</si>
  <si>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</si>
  <si>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</si>
  <si>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</si>
  <si>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</si>
  <si>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</si>
  <si>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</si>
  <si>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</si>
  <si>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</si>
  <si>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</si>
  <si>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</si>
  <si>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</si>
  <si>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</si>
  <si>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</si>
  <si>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</si>
  <si>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</si>
  <si>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</si>
  <si>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</si>
  <si>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</si>
  <si>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</si>
  <si>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</si>
  <si>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</si>
  <si>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</si>
  <si>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</si>
  <si>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</si>
  <si>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</si>
  <si>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</si>
  <si>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</si>
  <si>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</si>
  <si>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</si>
  <si>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</si>
  <si>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</si>
  <si>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</si>
  <si>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</si>
  <si>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</si>
  <si>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</si>
  <si>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</si>
  <si>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</si>
  <si>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</si>
  <si>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</si>
  <si>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</si>
  <si>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</si>
  <si>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</si>
  <si>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</si>
  <si>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</si>
  <si>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</si>
  <si>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</si>
  <si>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</si>
  <si>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</si>
  <si>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</si>
  <si>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SUPERINTENDENCIA FINANCIERA DE COLOMBIA</t>
  </si>
  <si>
    <t>ALLIANZ SEGUROS S.A.</t>
  </si>
  <si>
    <t>N/A</t>
  </si>
  <si>
    <t>2023138544</t>
  </si>
  <si>
    <t>NELSON ARIEL SALGADO ARDILA</t>
  </si>
  <si>
    <t>DAÑOS VEHÍCULO UBN243</t>
  </si>
  <si>
    <t>3103233746 - 3138457221</t>
  </si>
  <si>
    <t>caplawyer681@gmail.com</t>
  </si>
  <si>
    <t>27 DE MAYO DE 2023</t>
  </si>
  <si>
    <t>NO SE PRESENTÓ</t>
  </si>
  <si>
    <t xml:space="preserve">1.	El 27 de mayo de 2023 el señor Nelson Ariel Salgado Ardila sufrió un accidente de tránsito en el municipio de la Mesa – Cundinamarca, mientras conducía su vehículo de placas.
2.	Como consecuencia del anterior suceso, el demandante afirma que el 26 de octubre realizó reclamación ante la compañía aseguradora con el objeto de afecta la Póliza No. 022992125/8497, específicamente sus amparos de Asistencia jurídica en Proceso Penal y Civil, así como la de Daños de Menor Cuantía.
3.	Sin embargo, se tiene soporte documental de que el 27 de septiembre de 2023, la compañía aseguradora respondió una queja propuesta por el apoderado del ahora demandante, (Queja RFC 23-000669) indicando que en respuesta a la reevaluación solicitada los asuntos específicos relativos al amparo solicitado como (i) el pago de honorarios una vez el asegurado haya efectuado el pago directamente, junto con su comprobante; (ii) El deber de información para con Allianz sobre las etapas procesales cumplidas como la presencia del profesional contratados, para efectos de calcular los honorarios de cada una de las actuaciones, (iii) el abogado deberá remitir reportes periódicos sobre el estado del proceso, y (iv) El asegurado deberá remitir una cuenta de cobro a Allianz por el valor autorizado por concepto de honorarios, acompañado de los formatos correspondientes. En el mismo sentido se refiere a la solicitud realizada del pago a la entidad financiera por el valor total del crédito, toda vez que como se indica en la póliza en caso de afectar la póliza por el amparo de daños de mayor cuantía, el valor de la indemnización correspondiente se girará en favor del beneficiario oneroso. </t>
  </si>
  <si>
    <t>NELSON ARIAL SALGADO ARDILA</t>
  </si>
  <si>
    <t>UBN243</t>
  </si>
  <si>
    <t>022992125/8497</t>
  </si>
  <si>
    <t>23 DE ENERO DE 2024</t>
  </si>
  <si>
    <t>15 DE ENERO DE 2024</t>
  </si>
  <si>
    <t>14 DE FEBRERO DE 2024</t>
  </si>
  <si>
    <t>NO SE CONOCE</t>
  </si>
  <si>
    <t>22992125-8497</t>
  </si>
  <si>
    <t>Desde las 00:00 horas del 19/08/2022 hasta las 24:00 horas del
18/08/2023.</t>
  </si>
  <si>
    <t xml:space="preserve">. Al respecto, el desarrollo y afectación de este amparo de asistencia jurídica en procesos penales y civiles se encuentra relacionado dentro de las condiciones generales de póliza en las páginas 10 a 12, en el Titulo “Asistencia Jurídica en Proceso Penal y Civil”. (se debe validar los valores establecidos por cada actuación)
Al respecto la compañía siempre ha procurado que, con el valor contratado para este amparo, se pueda atender en formar adecuada los requerimientos que de la jurisdicción penal como de la jurisdicción civil que les hagan a nuestros asegurados por proceso que nazca o se haya generado de un siniestro amparado. Es por eso por lo que en el condicionado de la póliza se dispuso para poder afectar este amparo, que, “…el valor de los honorarios será definido por ALLIANZ SEGUROS S.A. previa consideración del proceso y el delito materia de este...” Al respecto, del valor total de cobertura se reservarían honorarios para atender demandas o querellas en las dos jurisdicciones posibles, tanto en la ordinaria civil como en la penal, y en cada tipo de proceso se dispuso a otorgar un pago por cumplimiento de etapas procesales.
Adicionalmente, es importante tener en cuenta las siguientes consideraciones también descritas en el condicionado de la póliza:
1.	El pago de honorarios de abogado particular debe ser cancelado a título de reembolso al asegurado. Esto quiere decir, que la compañía realizara el pago de honorarios correspondiente, una vez el asegurado haya realizado el pago directamente al abogado que le atendió el proceso judicial y este comprobante de pago hará parte de los documentos soporte para afectar el amparo de asistencia jurídica.
2.	Allianz Seguros, debe conocer las etapas procesales cumplidas antes descritas, como la presencia del profesional contratado en ellas o sus suplentes, con lo que se podría calcular los honorarios para cada una de estas, por lo que es necesario que junto con el pago de honorarios realizado a ese profesional se nos allegue, copia de las actas de las diferentes audiencias en las que fue asistido por este profesional que indique la clase de etapa surtida.
3.	Su apoderado no podrá realizar ofrecimientos de pagos sin previa autorización de la Compañía. Adicionalmente el apoderado deberá realizar los acercamientos con las víctimas, ya que se cancela la asistencia jurídica de la Compañía al existir un abogado particular que asumirá su defensa. Igualmente, el abogado deberá enviar reportes periódicos sobre el estado del proceso a fin de que la Compañía conozca del mismo constantemente.
4.	Adicional a lo antes señalado de los documentos necesarios para el estudio de la afectación del amparo de asistencia jurídica, una vez conciliados los valores a reconocerse y que deban ser pagados de este amparo; nuestro asegurado deberá dirigir a Allianz Seguros S.A. una cuenta de cobro por el valor autorizado acompañado del formato sarlfat, debidamente diligenciado, copia de la cedula de ciudanía y certificación bancaria.
Así las cosas, la compañía reconocerá el pago de los honorarios pagados al abogado designado, conforme a las siguientes etapas y valores pactados en las condiciones de la póliza contratada, así:
Ahora bien, respecto al pago realizado a la entidad financiera no es posible atender favorablemente su solicitud de cancelación en su totalidad del crédito que posee actualmente con Bancolombia, toda vez que, como lo estipula la póliza contratada, en caso de siniestro en el que se afecte el amparo de daños de mayor cuantía, se girará al beneficiario oneroso hasta el saldo insoluto de la deuda, sin exceder en ningún caso el valor de la indemnización correspondiente y los excesos, si los hubiere, serán del asegurado. Descrito en el condicionado de la póliza así:
(…) ”2.1.2 Daños de Mayor Cuantía
b. Si en la póliza se encuentra designado un beneficiario oneroso, la indemnización será girada al beneficiario oneroso, para cubrir el saldo insoluto de la deuda.” 
</t>
  </si>
  <si>
    <t>SINIESTRO 127359651  LEGIS  APJ32218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</si>
</sst>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9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plawyer68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13" sqref="B13:C13"/>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9" t="s">
        <v>0</v>
      </c>
      <c r="B1" s="49"/>
      <c r="C1" s="49"/>
    </row>
    <row r="2" spans="1:3" x14ac:dyDescent="0.35">
      <c r="A2" s="5" t="s">
        <v>1</v>
      </c>
      <c r="B2" s="52" t="s">
        <v>160</v>
      </c>
      <c r="C2" s="53"/>
    </row>
    <row r="3" spans="1:3" x14ac:dyDescent="0.35">
      <c r="A3" s="5" t="s">
        <v>2</v>
      </c>
      <c r="B3" s="50" t="s">
        <v>157</v>
      </c>
      <c r="C3" s="51"/>
    </row>
    <row r="4" spans="1:3" x14ac:dyDescent="0.35">
      <c r="A4" s="5" t="s">
        <v>3</v>
      </c>
      <c r="B4" s="50" t="s">
        <v>158</v>
      </c>
      <c r="C4" s="51"/>
    </row>
    <row r="5" spans="1:3" ht="22.25" customHeight="1" x14ac:dyDescent="0.35">
      <c r="A5" s="5" t="s">
        <v>4</v>
      </c>
      <c r="B5" s="50" t="s">
        <v>161</v>
      </c>
      <c r="C5" s="51"/>
    </row>
    <row r="6" spans="1:3" x14ac:dyDescent="0.35">
      <c r="A6" s="5" t="s">
        <v>5</v>
      </c>
      <c r="B6" s="47" t="s">
        <v>122</v>
      </c>
      <c r="C6" s="47"/>
    </row>
    <row r="7" spans="1:3" x14ac:dyDescent="0.35">
      <c r="A7" s="27" t="s">
        <v>6</v>
      </c>
      <c r="B7" s="50" t="s">
        <v>128</v>
      </c>
      <c r="C7" s="51"/>
    </row>
    <row r="8" spans="1:3" ht="35.4" customHeight="1" x14ac:dyDescent="0.35">
      <c r="A8" s="27" t="s">
        <v>138</v>
      </c>
      <c r="B8" s="47" t="s">
        <v>162</v>
      </c>
      <c r="C8" s="47"/>
    </row>
    <row r="9" spans="1:3" x14ac:dyDescent="0.35">
      <c r="A9" s="27" t="s">
        <v>132</v>
      </c>
      <c r="B9" s="47">
        <v>80312836</v>
      </c>
      <c r="C9" s="47"/>
    </row>
    <row r="10" spans="1:3" x14ac:dyDescent="0.35">
      <c r="A10" s="27" t="s">
        <v>7</v>
      </c>
      <c r="B10" s="48" t="s">
        <v>174</v>
      </c>
      <c r="C10" s="48"/>
    </row>
    <row r="11" spans="1:3" ht="22.75" customHeight="1" x14ac:dyDescent="0.35">
      <c r="A11" s="28" t="s">
        <v>8</v>
      </c>
      <c r="B11" s="48" t="s">
        <v>163</v>
      </c>
      <c r="C11" s="48"/>
    </row>
    <row r="12" spans="1:3" ht="30" customHeight="1" x14ac:dyDescent="0.35">
      <c r="A12" s="5" t="s">
        <v>9</v>
      </c>
      <c r="B12" s="54" t="s">
        <v>164</v>
      </c>
      <c r="C12" s="48"/>
    </row>
    <row r="13" spans="1:3" x14ac:dyDescent="0.35">
      <c r="A13" s="5" t="s">
        <v>10</v>
      </c>
      <c r="B13" s="47" t="s">
        <v>159</v>
      </c>
      <c r="C13" s="47"/>
    </row>
    <row r="14" spans="1:3" x14ac:dyDescent="0.35">
      <c r="A14" s="5" t="s">
        <v>11</v>
      </c>
      <c r="B14" s="47" t="s">
        <v>159</v>
      </c>
      <c r="C14" s="47"/>
    </row>
    <row r="15" spans="1:3" x14ac:dyDescent="0.35">
      <c r="A15" s="5" t="s">
        <v>145</v>
      </c>
      <c r="B15" s="47" t="s">
        <v>159</v>
      </c>
      <c r="C15" s="47"/>
    </row>
    <row r="16" spans="1:3" x14ac:dyDescent="0.35">
      <c r="A16" s="5" t="s">
        <v>12</v>
      </c>
      <c r="B16" s="47" t="s">
        <v>159</v>
      </c>
      <c r="C16" s="47"/>
    </row>
    <row r="17" spans="1:3" ht="15" customHeight="1" x14ac:dyDescent="0.35">
      <c r="A17" s="5" t="s">
        <v>13</v>
      </c>
      <c r="B17" s="47" t="s">
        <v>159</v>
      </c>
      <c r="C17" s="47"/>
    </row>
    <row r="18" spans="1:3" x14ac:dyDescent="0.35">
      <c r="A18" s="5" t="s">
        <v>15</v>
      </c>
      <c r="B18" s="47" t="s">
        <v>159</v>
      </c>
      <c r="C18" s="47"/>
    </row>
    <row r="19" spans="1:3" ht="18.75" customHeight="1" x14ac:dyDescent="0.35">
      <c r="A19" s="5" t="s">
        <v>16</v>
      </c>
      <c r="B19" s="47" t="s">
        <v>159</v>
      </c>
      <c r="C19" s="47"/>
    </row>
    <row r="20" spans="1:3" x14ac:dyDescent="0.35">
      <c r="A20" s="5" t="s">
        <v>133</v>
      </c>
      <c r="B20" s="47">
        <v>0</v>
      </c>
      <c r="C20" s="47"/>
    </row>
    <row r="21" spans="1:3" ht="17.25" customHeight="1" x14ac:dyDescent="0.35">
      <c r="A21" s="5" t="s">
        <v>17</v>
      </c>
      <c r="B21" s="48" t="s">
        <v>111</v>
      </c>
      <c r="C21" s="48"/>
    </row>
    <row r="22" spans="1:3" x14ac:dyDescent="0.35">
      <c r="A22" s="27" t="s">
        <v>19</v>
      </c>
      <c r="B22" s="48" t="s">
        <v>165</v>
      </c>
      <c r="C22" s="48"/>
    </row>
    <row r="23" spans="1:3" x14ac:dyDescent="0.35">
      <c r="A23" s="27" t="s">
        <v>20</v>
      </c>
      <c r="B23" s="48" t="s">
        <v>166</v>
      </c>
      <c r="C23" s="48"/>
    </row>
    <row r="24" spans="1:3" x14ac:dyDescent="0.35">
      <c r="A24" s="27" t="s">
        <v>21</v>
      </c>
      <c r="B24" s="48" t="s">
        <v>166</v>
      </c>
      <c r="C24" s="48"/>
    </row>
    <row r="25" spans="1:3" x14ac:dyDescent="0.35">
      <c r="A25" s="46" t="s">
        <v>147</v>
      </c>
      <c r="B25" s="48" t="s">
        <v>167</v>
      </c>
      <c r="C25" s="47"/>
    </row>
    <row r="26" spans="1:3" x14ac:dyDescent="0.35">
      <c r="A26" s="46"/>
      <c r="B26" s="47"/>
      <c r="C26" s="47"/>
    </row>
    <row r="27" spans="1:3" ht="100.5" customHeight="1" x14ac:dyDescent="0.35">
      <c r="A27" s="46"/>
      <c r="B27" s="47"/>
      <c r="C27" s="47"/>
    </row>
    <row r="28" spans="1:3" x14ac:dyDescent="0.35">
      <c r="A28" s="27" t="s">
        <v>23</v>
      </c>
      <c r="B28" s="47" t="s">
        <v>168</v>
      </c>
      <c r="C28" s="47"/>
    </row>
    <row r="29" spans="1:3" x14ac:dyDescent="0.35">
      <c r="A29" s="27" t="s">
        <v>24</v>
      </c>
      <c r="B29" s="47">
        <v>80312836</v>
      </c>
      <c r="C29" s="47"/>
    </row>
    <row r="30" spans="1:3" x14ac:dyDescent="0.35">
      <c r="A30" s="27" t="s">
        <v>25</v>
      </c>
      <c r="B30" s="47" t="s">
        <v>169</v>
      </c>
      <c r="C30" s="47"/>
    </row>
    <row r="31" spans="1:3" x14ac:dyDescent="0.35">
      <c r="A31" s="27" t="s">
        <v>134</v>
      </c>
      <c r="B31" s="47" t="s">
        <v>170</v>
      </c>
      <c r="C31" s="47"/>
    </row>
    <row r="32" spans="1:3" x14ac:dyDescent="0.35">
      <c r="A32" s="27" t="s">
        <v>26</v>
      </c>
      <c r="B32" s="44" t="s">
        <v>171</v>
      </c>
      <c r="C32" s="45"/>
    </row>
    <row r="33" spans="1:3" x14ac:dyDescent="0.35">
      <c r="A33" s="5" t="s">
        <v>27</v>
      </c>
      <c r="B33" s="43" t="s">
        <v>172</v>
      </c>
      <c r="C33" s="43"/>
    </row>
    <row r="34" spans="1:3" ht="43.5" x14ac:dyDescent="0.35">
      <c r="A34" s="5" t="s">
        <v>135</v>
      </c>
      <c r="B34" s="6" t="s">
        <v>173</v>
      </c>
      <c r="C34" s="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0">
    <mergeCell ref="B31:C31"/>
    <mergeCell ref="B30:C30"/>
    <mergeCell ref="B25:C27"/>
    <mergeCell ref="B24:C24"/>
    <mergeCell ref="B28:C28"/>
    <mergeCell ref="B29:C29"/>
    <mergeCell ref="A1:C1"/>
    <mergeCell ref="B20:C20"/>
    <mergeCell ref="B17:C17"/>
    <mergeCell ref="B7:C7"/>
    <mergeCell ref="B18:C18"/>
    <mergeCell ref="B19:C19"/>
    <mergeCell ref="B2:C2"/>
    <mergeCell ref="B3:C3"/>
    <mergeCell ref="B4:C4"/>
    <mergeCell ref="B5:C5"/>
    <mergeCell ref="B11:C11"/>
    <mergeCell ref="B12:C12"/>
    <mergeCell ref="B13:C13"/>
    <mergeCell ref="B14:C14"/>
    <mergeCell ref="B15:C15"/>
    <mergeCell ref="B16:C16"/>
    <mergeCell ref="A25:A27"/>
    <mergeCell ref="B6:C6"/>
    <mergeCell ref="B8:C8"/>
    <mergeCell ref="B9:C9"/>
    <mergeCell ref="B10:C10"/>
    <mergeCell ref="B23:C23"/>
    <mergeCell ref="B22:C22"/>
    <mergeCell ref="B21:C21"/>
  </mergeCells>
  <hyperlinks>
    <hyperlink ref="B12" r:id="rId1" xr:uid="{C8D6F263-EF85-4320-99EE-23C69F0CD34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4" t="s">
        <v>28</v>
      </c>
      <c r="B1" s="74"/>
      <c r="C1" s="74"/>
    </row>
    <row r="2" spans="1:3" ht="15.75" customHeight="1" x14ac:dyDescent="0.35">
      <c r="A2" s="20" t="s">
        <v>29</v>
      </c>
      <c r="B2" s="64" t="s">
        <v>178</v>
      </c>
      <c r="C2" s="65"/>
    </row>
    <row r="3" spans="1:3" s="2" customFormat="1" x14ac:dyDescent="0.35">
      <c r="A3" s="5" t="s">
        <v>1</v>
      </c>
      <c r="B3" s="47" t="str">
        <f>'AUTOS  NOTA 322'!B2:C2</f>
        <v>2023138544</v>
      </c>
      <c r="C3" s="47"/>
    </row>
    <row r="4" spans="1:3" s="2" customFormat="1" x14ac:dyDescent="0.35">
      <c r="A4" s="5" t="s">
        <v>2</v>
      </c>
      <c r="B4" s="47" t="str">
        <f>'AUTOS  NOTA 322'!B3:C3</f>
        <v>SUPERINTENDENCIA FINANCIERA DE COLOMBIA</v>
      </c>
      <c r="C4" s="47"/>
    </row>
    <row r="5" spans="1:3" s="2" customFormat="1" x14ac:dyDescent="0.35">
      <c r="A5" s="5" t="s">
        <v>3</v>
      </c>
      <c r="B5" s="47" t="str">
        <f>'AUTOS  NOTA 322'!B4:C4</f>
        <v>ALLIANZ SEGUROS S.A.</v>
      </c>
      <c r="C5" s="47"/>
    </row>
    <row r="6" spans="1:3" s="2" customFormat="1" x14ac:dyDescent="0.35">
      <c r="A6" s="5" t="s">
        <v>4</v>
      </c>
      <c r="B6" s="47" t="str">
        <f>'AUTOS  NOTA 322'!B5:C5</f>
        <v>NELSON ARIEL SALGADO ARDILA</v>
      </c>
      <c r="C6" s="47"/>
    </row>
    <row r="7" spans="1:3" s="2" customFormat="1" x14ac:dyDescent="0.35">
      <c r="A7" s="5" t="s">
        <v>5</v>
      </c>
      <c r="B7" s="47" t="str">
        <f>'AUTOS  NOTA 322'!B6:C6</f>
        <v>DEMANDA DIRECTA</v>
      </c>
      <c r="C7" s="47"/>
    </row>
    <row r="8" spans="1:3" s="2" customFormat="1" x14ac:dyDescent="0.35">
      <c r="A8" s="30" t="s">
        <v>119</v>
      </c>
      <c r="B8" s="47" t="str">
        <f>'AUTOS  NOTA 322'!B7:C8</f>
        <v>DAÑOS VEHÍCULO UBN243</v>
      </c>
      <c r="C8" s="47"/>
    </row>
    <row r="9" spans="1:3" x14ac:dyDescent="0.35">
      <c r="A9" s="20" t="s">
        <v>30</v>
      </c>
      <c r="B9" s="47" t="s">
        <v>175</v>
      </c>
      <c r="C9" s="47"/>
    </row>
    <row r="10" spans="1:3" x14ac:dyDescent="0.35">
      <c r="A10" s="20" t="s">
        <v>22</v>
      </c>
      <c r="B10" s="47" t="s">
        <v>130</v>
      </c>
      <c r="C10" s="47"/>
    </row>
    <row r="11" spans="1:3" x14ac:dyDescent="0.35">
      <c r="A11" s="20" t="s">
        <v>31</v>
      </c>
      <c r="B11" s="57">
        <v>70000000</v>
      </c>
      <c r="C11" s="58"/>
    </row>
    <row r="12" spans="1:3" x14ac:dyDescent="0.35">
      <c r="A12" s="20" t="s">
        <v>137</v>
      </c>
      <c r="B12" s="57">
        <v>0</v>
      </c>
      <c r="C12" s="58"/>
    </row>
    <row r="13" spans="1:3" x14ac:dyDescent="0.35">
      <c r="A13" s="20" t="s">
        <v>32</v>
      </c>
      <c r="B13" s="50" t="s">
        <v>94</v>
      </c>
      <c r="C13" s="51"/>
    </row>
    <row r="14" spans="1:3" x14ac:dyDescent="0.35">
      <c r="A14" s="20" t="s">
        <v>33</v>
      </c>
      <c r="B14" s="48" t="s">
        <v>176</v>
      </c>
      <c r="C14" s="47"/>
    </row>
    <row r="15" spans="1:3" x14ac:dyDescent="0.35">
      <c r="A15" s="20" t="s">
        <v>34</v>
      </c>
      <c r="B15" s="47" t="s">
        <v>35</v>
      </c>
      <c r="C15" s="47"/>
    </row>
    <row r="16" spans="1:3" x14ac:dyDescent="0.35">
      <c r="A16" s="20" t="s">
        <v>36</v>
      </c>
      <c r="B16" s="47"/>
      <c r="C16" s="47"/>
    </row>
    <row r="17" spans="1:3" x14ac:dyDescent="0.35">
      <c r="A17" s="61" t="s">
        <v>37</v>
      </c>
      <c r="B17" s="47"/>
      <c r="C17" s="47"/>
    </row>
    <row r="18" spans="1:3" x14ac:dyDescent="0.35">
      <c r="A18" s="62"/>
      <c r="B18" s="10" t="s">
        <v>39</v>
      </c>
      <c r="C18" s="10" t="s">
        <v>40</v>
      </c>
    </row>
    <row r="19" spans="1:3" x14ac:dyDescent="0.35">
      <c r="A19" s="62"/>
      <c r="B19" s="6" t="s">
        <v>144</v>
      </c>
      <c r="C19" s="6"/>
    </row>
    <row r="20" spans="1:3" x14ac:dyDescent="0.35">
      <c r="A20" s="62"/>
      <c r="B20" s="6"/>
      <c r="C20" s="6"/>
    </row>
    <row r="21" spans="1:3" x14ac:dyDescent="0.35">
      <c r="A21" s="63"/>
      <c r="B21" s="6"/>
      <c r="C21" s="6"/>
    </row>
    <row r="22" spans="1:3" x14ac:dyDescent="0.35">
      <c r="A22" s="20" t="s">
        <v>41</v>
      </c>
      <c r="B22" s="47"/>
      <c r="C22" s="47"/>
    </row>
    <row r="23" spans="1:3" x14ac:dyDescent="0.35">
      <c r="A23" s="20" t="s">
        <v>42</v>
      </c>
      <c r="B23" s="64"/>
      <c r="C23" s="65"/>
    </row>
    <row r="24" spans="1:3" x14ac:dyDescent="0.35">
      <c r="A24" s="20" t="s">
        <v>43</v>
      </c>
      <c r="B24" s="47" t="s">
        <v>97</v>
      </c>
      <c r="C24" s="47"/>
    </row>
    <row r="25" spans="1:3" x14ac:dyDescent="0.35">
      <c r="A25" s="20" t="s">
        <v>44</v>
      </c>
      <c r="B25" s="47"/>
      <c r="C25" s="47"/>
    </row>
    <row r="26" spans="1:3" x14ac:dyDescent="0.35">
      <c r="A26" s="20" t="s">
        <v>46</v>
      </c>
      <c r="B26" s="47"/>
      <c r="C26" s="47"/>
    </row>
    <row r="27" spans="1:3" x14ac:dyDescent="0.35">
      <c r="A27" s="19" t="s">
        <v>47</v>
      </c>
      <c r="B27" s="47"/>
      <c r="C27" s="47"/>
    </row>
    <row r="28" spans="1:3" x14ac:dyDescent="0.35">
      <c r="A28" s="66" t="s">
        <v>48</v>
      </c>
      <c r="B28" s="66"/>
      <c r="C28" s="66"/>
    </row>
    <row r="29" spans="1:3" x14ac:dyDescent="0.35">
      <c r="A29" s="59" t="s">
        <v>49</v>
      </c>
      <c r="B29" s="60"/>
      <c r="C29" s="11"/>
    </row>
    <row r="30" spans="1:3" x14ac:dyDescent="0.35">
      <c r="A30" s="59" t="s">
        <v>50</v>
      </c>
      <c r="B30" s="60"/>
      <c r="C30" s="11"/>
    </row>
    <row r="31" spans="1:3" x14ac:dyDescent="0.35">
      <c r="A31" s="59" t="s">
        <v>51</v>
      </c>
      <c r="B31" s="60"/>
      <c r="C31" s="12"/>
    </row>
    <row r="32" spans="1:3" x14ac:dyDescent="0.35">
      <c r="A32" s="59" t="s">
        <v>52</v>
      </c>
      <c r="B32" s="60"/>
      <c r="C32" s="11"/>
    </row>
    <row r="33" spans="1:3" x14ac:dyDescent="0.35">
      <c r="A33" s="59" t="s">
        <v>53</v>
      </c>
      <c r="B33" s="60"/>
      <c r="C33" s="11"/>
    </row>
    <row r="34" spans="1:3" x14ac:dyDescent="0.35">
      <c r="A34" s="59" t="s">
        <v>54</v>
      </c>
      <c r="B34" s="60"/>
      <c r="C34" s="13"/>
    </row>
    <row r="35" spans="1:3" x14ac:dyDescent="0.35">
      <c r="A35" s="55" t="s">
        <v>55</v>
      </c>
      <c r="B35" s="56"/>
      <c r="C35" s="14"/>
    </row>
    <row r="36" spans="1:3" x14ac:dyDescent="0.35">
      <c r="A36" s="55" t="s">
        <v>56</v>
      </c>
      <c r="B36" s="56"/>
      <c r="C36" s="15"/>
    </row>
    <row r="37" spans="1:3" x14ac:dyDescent="0.35">
      <c r="A37" s="67" t="s">
        <v>57</v>
      </c>
      <c r="B37" s="68"/>
      <c r="C37" s="15"/>
    </row>
    <row r="38" spans="1:3" x14ac:dyDescent="0.35">
      <c r="A38" s="69"/>
      <c r="B38" s="70"/>
      <c r="C38" s="15"/>
    </row>
    <row r="39" spans="1:3" x14ac:dyDescent="0.35">
      <c r="A39" s="71"/>
      <c r="B39" s="72"/>
      <c r="C39" s="15"/>
    </row>
    <row r="40" spans="1:3" x14ac:dyDescent="0.35">
      <c r="A40" s="73" t="s">
        <v>58</v>
      </c>
      <c r="B40" s="73"/>
      <c r="C40" s="73"/>
    </row>
    <row r="41" spans="1:3" x14ac:dyDescent="0.35">
      <c r="A41" s="17" t="s">
        <v>59</v>
      </c>
      <c r="B41" s="18"/>
      <c r="C41" s="15"/>
    </row>
    <row r="42" spans="1:3" x14ac:dyDescent="0.35">
      <c r="A42" s="55" t="s">
        <v>60</v>
      </c>
      <c r="B42" s="56"/>
      <c r="C42" s="15"/>
    </row>
    <row r="43" spans="1:3" x14ac:dyDescent="0.35">
      <c r="A43" s="55" t="s">
        <v>61</v>
      </c>
      <c r="B43" s="56"/>
      <c r="C43" s="15"/>
    </row>
    <row r="44" spans="1:3" x14ac:dyDescent="0.35">
      <c r="A44" s="17" t="s">
        <v>62</v>
      </c>
      <c r="B44" s="18"/>
      <c r="C44" s="15"/>
    </row>
    <row r="45" spans="1:3" x14ac:dyDescent="0.35">
      <c r="A45" s="17" t="s">
        <v>63</v>
      </c>
      <c r="B45" s="18"/>
      <c r="C45" s="15"/>
    </row>
    <row r="46" spans="1:3" x14ac:dyDescent="0.35">
      <c r="A46" s="55" t="s">
        <v>64</v>
      </c>
      <c r="B46" s="56"/>
      <c r="C46" s="15"/>
    </row>
    <row r="47" spans="1:3" x14ac:dyDescent="0.35">
      <c r="A47" s="17" t="s">
        <v>65</v>
      </c>
      <c r="B47" s="16"/>
      <c r="C47" s="15"/>
    </row>
    <row r="48" spans="1:3" x14ac:dyDescent="0.35">
      <c r="A48" s="55" t="s">
        <v>66</v>
      </c>
      <c r="B48" s="56"/>
      <c r="C48" s="15"/>
    </row>
    <row r="49" spans="1:3" x14ac:dyDescent="0.35">
      <c r="A49" s="55" t="s">
        <v>67</v>
      </c>
      <c r="B49" s="56"/>
      <c r="C49" s="15"/>
    </row>
    <row r="50" spans="1:3" ht="409.5" x14ac:dyDescent="0.35">
      <c r="A50" s="55" t="s">
        <v>57</v>
      </c>
      <c r="B50" s="56"/>
      <c r="C50" s="14" t="s">
        <v>177</v>
      </c>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74" t="s">
        <v>68</v>
      </c>
      <c r="B1" s="74"/>
      <c r="C1" s="74"/>
    </row>
    <row r="2" spans="1:9" ht="15" customHeight="1" x14ac:dyDescent="0.35">
      <c r="A2" s="34" t="s">
        <v>29</v>
      </c>
      <c r="B2" s="78" t="str">
        <f>'AUTOS NOTA 321'!B2:C2</f>
        <v>SINIESTRO 127359651  LEGIS  APJ32218</v>
      </c>
      <c r="C2" s="79"/>
    </row>
    <row r="3" spans="1:9" x14ac:dyDescent="0.35">
      <c r="A3" s="35" t="s">
        <v>1</v>
      </c>
      <c r="B3" s="93" t="str">
        <f>'AUTOS  NOTA 322'!B2:C2</f>
        <v>2023138544</v>
      </c>
      <c r="C3" s="93"/>
    </row>
    <row r="4" spans="1:9" x14ac:dyDescent="0.35">
      <c r="A4" s="35" t="s">
        <v>2</v>
      </c>
      <c r="B4" s="93" t="str">
        <f>'AUTOS  NOTA 322'!B3:C3</f>
        <v>SUPERINTENDENCIA FINANCIERA DE COLOMBIA</v>
      </c>
      <c r="C4" s="93"/>
    </row>
    <row r="5" spans="1:9" x14ac:dyDescent="0.35">
      <c r="A5" s="35" t="s">
        <v>3</v>
      </c>
      <c r="B5" s="93" t="str">
        <f>'AUTOS  NOTA 322'!B4:C4</f>
        <v>ALLIANZ SEGUROS S.A.</v>
      </c>
      <c r="C5" s="93"/>
    </row>
    <row r="6" spans="1:9" ht="15" customHeight="1" x14ac:dyDescent="0.35">
      <c r="A6" s="35" t="s">
        <v>4</v>
      </c>
      <c r="B6" s="93" t="str">
        <f>'AUTOS  NOTA 322'!B5:C5</f>
        <v>NELSON ARIEL SALGADO ARDILA</v>
      </c>
      <c r="C6" s="93"/>
    </row>
    <row r="7" spans="1:9" x14ac:dyDescent="0.35">
      <c r="A7" s="35" t="s">
        <v>5</v>
      </c>
      <c r="B7" s="93" t="str">
        <f>'AUTOS  NOTA 322'!B6:C6</f>
        <v>DEMANDA DIRECTA</v>
      </c>
      <c r="C7" s="93"/>
    </row>
    <row r="8" spans="1:9" x14ac:dyDescent="0.35">
      <c r="A8" s="37" t="s">
        <v>119</v>
      </c>
      <c r="B8" s="93" t="str">
        <f>'AUTOS  NOTA 322'!B7:C8</f>
        <v>DAÑOS VEHÍCULO UBN243</v>
      </c>
      <c r="C8" s="93"/>
    </row>
    <row r="9" spans="1:9" ht="29" x14ac:dyDescent="0.35">
      <c r="A9" s="35" t="s">
        <v>69</v>
      </c>
      <c r="B9" s="91">
        <f>SUM(C11,C12,C14,C15,C17)</f>
        <v>0</v>
      </c>
      <c r="C9" s="92"/>
    </row>
    <row r="10" spans="1:9" x14ac:dyDescent="0.35">
      <c r="A10" s="94" t="s">
        <v>70</v>
      </c>
      <c r="B10" s="83" t="s">
        <v>71</v>
      </c>
      <c r="C10" s="84"/>
    </row>
    <row r="11" spans="1:9" x14ac:dyDescent="0.35">
      <c r="A11" s="94"/>
      <c r="B11" s="36" t="s">
        <v>72</v>
      </c>
      <c r="C11" s="31"/>
    </row>
    <row r="12" spans="1:9" x14ac:dyDescent="0.35">
      <c r="A12" s="94"/>
      <c r="B12" s="36" t="s">
        <v>73</v>
      </c>
      <c r="C12" s="31"/>
    </row>
    <row r="13" spans="1:9" x14ac:dyDescent="0.35">
      <c r="A13" s="94"/>
      <c r="B13" s="83"/>
      <c r="C13" s="84"/>
    </row>
    <row r="14" spans="1:9" x14ac:dyDescent="0.35">
      <c r="A14" s="94"/>
      <c r="B14" s="36" t="s">
        <v>116</v>
      </c>
      <c r="C14" s="39"/>
    </row>
    <row r="15" spans="1:9" x14ac:dyDescent="0.35">
      <c r="A15" s="94"/>
      <c r="B15" s="36" t="s">
        <v>117</v>
      </c>
      <c r="C15" s="39"/>
      <c r="E15" t="s">
        <v>75</v>
      </c>
      <c r="F15" s="22">
        <v>0.7</v>
      </c>
    </row>
    <row r="16" spans="1:9" x14ac:dyDescent="0.35">
      <c r="A16" s="94"/>
      <c r="B16" s="83" t="s">
        <v>76</v>
      </c>
      <c r="C16" s="84"/>
      <c r="E16" t="s">
        <v>77</v>
      </c>
      <c r="F16" s="23">
        <v>0.3</v>
      </c>
      <c r="I16" s="25"/>
    </row>
    <row r="17" spans="1:9" x14ac:dyDescent="0.35">
      <c r="A17" s="94"/>
      <c r="B17" s="36"/>
      <c r="C17" s="40"/>
      <c r="F17" s="26"/>
      <c r="I17" s="25"/>
    </row>
    <row r="18" spans="1:9" ht="23.25" customHeight="1" x14ac:dyDescent="0.35">
      <c r="A18" s="38" t="s">
        <v>78</v>
      </c>
      <c r="B18" s="78" t="s">
        <v>75</v>
      </c>
      <c r="C18" s="79"/>
    </row>
    <row r="19" spans="1:9" ht="58" x14ac:dyDescent="0.35">
      <c r="A19" s="35" t="s">
        <v>80</v>
      </c>
      <c r="B19" s="85"/>
      <c r="C19" s="86"/>
    </row>
    <row r="20" spans="1:9" ht="15" customHeight="1" x14ac:dyDescent="0.35">
      <c r="A20" s="21" t="s">
        <v>81</v>
      </c>
      <c r="B20" s="80">
        <f>((C22+C23+C25+C26+C30+C28+C32+C34+C29+C33)-C37)*C36*C38</f>
        <v>0</v>
      </c>
      <c r="C20" s="80"/>
    </row>
    <row r="21" spans="1:9" x14ac:dyDescent="0.35">
      <c r="A21" s="7" t="s">
        <v>82</v>
      </c>
      <c r="B21" s="87" t="s">
        <v>71</v>
      </c>
      <c r="C21" s="88"/>
    </row>
    <row r="22" spans="1:9" x14ac:dyDescent="0.35">
      <c r="A22" s="89"/>
      <c r="B22" s="36" t="s">
        <v>72</v>
      </c>
      <c r="C22" s="31">
        <v>0</v>
      </c>
    </row>
    <row r="23" spans="1:9" x14ac:dyDescent="0.35">
      <c r="A23" s="90"/>
      <c r="B23" s="36" t="s">
        <v>73</v>
      </c>
      <c r="C23" s="31">
        <v>0</v>
      </c>
    </row>
    <row r="24" spans="1:9" x14ac:dyDescent="0.35">
      <c r="A24" s="90"/>
      <c r="B24" s="83" t="s">
        <v>74</v>
      </c>
      <c r="C24" s="84"/>
    </row>
    <row r="25" spans="1:9" x14ac:dyDescent="0.35">
      <c r="A25" s="90"/>
      <c r="B25" s="36" t="s">
        <v>116</v>
      </c>
      <c r="C25" s="31">
        <v>0</v>
      </c>
    </row>
    <row r="26" spans="1:9" ht="29" customHeight="1" x14ac:dyDescent="0.35">
      <c r="A26" s="90"/>
      <c r="B26" s="36" t="s">
        <v>118</v>
      </c>
      <c r="C26" s="31">
        <v>0</v>
      </c>
    </row>
    <row r="27" spans="1:9" x14ac:dyDescent="0.35">
      <c r="A27" s="90"/>
      <c r="B27" s="83" t="s">
        <v>148</v>
      </c>
      <c r="C27" s="84"/>
    </row>
    <row r="28" spans="1:9" x14ac:dyDescent="0.35">
      <c r="A28" s="90"/>
      <c r="B28" s="36" t="s">
        <v>156</v>
      </c>
      <c r="C28" s="31">
        <v>0</v>
      </c>
    </row>
    <row r="29" spans="1:9" x14ac:dyDescent="0.35">
      <c r="A29" s="90"/>
      <c r="B29" s="36" t="s">
        <v>72</v>
      </c>
      <c r="C29" s="31">
        <v>0</v>
      </c>
    </row>
    <row r="30" spans="1:9" x14ac:dyDescent="0.35">
      <c r="A30" s="90"/>
      <c r="B30" s="36" t="s">
        <v>73</v>
      </c>
      <c r="C30" s="31">
        <v>0</v>
      </c>
    </row>
    <row r="31" spans="1:9" x14ac:dyDescent="0.35">
      <c r="A31" s="90"/>
      <c r="B31" s="83" t="s">
        <v>149</v>
      </c>
      <c r="C31" s="84"/>
    </row>
    <row r="32" spans="1:9" x14ac:dyDescent="0.35">
      <c r="A32" s="90"/>
      <c r="B32" s="36"/>
      <c r="C32" s="31"/>
    </row>
    <row r="33" spans="1:3" x14ac:dyDescent="0.35">
      <c r="A33" s="90"/>
      <c r="B33" s="36" t="s">
        <v>72</v>
      </c>
      <c r="C33" s="31">
        <v>0</v>
      </c>
    </row>
    <row r="34" spans="1:3" x14ac:dyDescent="0.35">
      <c r="A34" s="90"/>
      <c r="B34" s="36" t="s">
        <v>73</v>
      </c>
      <c r="C34" s="31">
        <v>0</v>
      </c>
    </row>
    <row r="35" spans="1:3" x14ac:dyDescent="0.35">
      <c r="A35" s="90"/>
      <c r="B35" s="83" t="s">
        <v>136</v>
      </c>
      <c r="C35" s="84"/>
    </row>
    <row r="36" spans="1:3" x14ac:dyDescent="0.35">
      <c r="A36" s="90"/>
      <c r="B36" s="36" t="s">
        <v>152</v>
      </c>
      <c r="C36" s="32">
        <v>1</v>
      </c>
    </row>
    <row r="37" spans="1:3" x14ac:dyDescent="0.35">
      <c r="A37" s="90"/>
      <c r="B37" s="36" t="s">
        <v>137</v>
      </c>
      <c r="C37" s="33">
        <v>0</v>
      </c>
    </row>
    <row r="38" spans="1:3" x14ac:dyDescent="0.35">
      <c r="A38" s="90"/>
      <c r="B38" s="36" t="s">
        <v>155</v>
      </c>
      <c r="C38" s="32">
        <v>1</v>
      </c>
    </row>
    <row r="39" spans="1:3" x14ac:dyDescent="0.35">
      <c r="A39" s="24" t="s">
        <v>83</v>
      </c>
      <c r="B39" s="80">
        <f>IFERROR(B20*(VLOOKUP(B18,E15:F17,2,0)),16666)</f>
        <v>0</v>
      </c>
      <c r="C39" s="80"/>
    </row>
    <row r="40" spans="1:3" ht="93" customHeight="1" x14ac:dyDescent="0.35">
      <c r="A40" s="35" t="s">
        <v>150</v>
      </c>
      <c r="B40" s="81"/>
      <c r="C40" s="82"/>
    </row>
    <row r="41" spans="1:3" ht="211.5" customHeight="1" x14ac:dyDescent="0.35">
      <c r="A41" s="35" t="s">
        <v>84</v>
      </c>
      <c r="B41" s="76"/>
      <c r="C41" s="77"/>
    </row>
    <row r="42" spans="1:3" ht="26" customHeight="1" x14ac:dyDescent="0.35">
      <c r="A42" s="42" t="s">
        <v>141</v>
      </c>
      <c r="B42" s="42"/>
      <c r="C42" s="42"/>
    </row>
    <row r="43" spans="1:3" x14ac:dyDescent="0.35">
      <c r="A43" s="41" t="s">
        <v>142</v>
      </c>
      <c r="B43" s="75"/>
      <c r="C43" s="75"/>
    </row>
    <row r="44" spans="1:3" ht="41" customHeight="1" x14ac:dyDescent="0.35">
      <c r="A44" s="41" t="s">
        <v>140</v>
      </c>
      <c r="B44" s="75"/>
      <c r="C44" s="7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4" t="s">
        <v>85</v>
      </c>
      <c r="B1" s="74"/>
      <c r="C1" s="74"/>
    </row>
    <row r="2" spans="1:3" x14ac:dyDescent="0.35">
      <c r="A2" s="20" t="s">
        <v>29</v>
      </c>
      <c r="B2" s="64" t="str">
        <f>'AUTOS NOTA 324'!B2:C2</f>
        <v>SINIESTRO 127359651  LEGIS  APJ32218</v>
      </c>
      <c r="C2" s="65"/>
    </row>
    <row r="3" spans="1:3" x14ac:dyDescent="0.35">
      <c r="A3" s="5" t="s">
        <v>1</v>
      </c>
      <c r="B3" s="47" t="str">
        <f>'AUTOS  NOTA 322'!B2:C2</f>
        <v>2023138544</v>
      </c>
      <c r="C3" s="47"/>
    </row>
    <row r="4" spans="1:3" x14ac:dyDescent="0.35">
      <c r="A4" s="5" t="s">
        <v>2</v>
      </c>
      <c r="B4" s="47" t="str">
        <f>'AUTOS  NOTA 322'!B3:C3</f>
        <v>SUPERINTENDENCIA FINANCIERA DE COLOMBIA</v>
      </c>
      <c r="C4" s="47"/>
    </row>
    <row r="5" spans="1:3" x14ac:dyDescent="0.35">
      <c r="A5" s="5" t="s">
        <v>3</v>
      </c>
      <c r="B5" s="47" t="str">
        <f>'AUTOS  NOTA 322'!B4:C4</f>
        <v>ALLIANZ SEGUROS S.A.</v>
      </c>
      <c r="C5" s="47"/>
    </row>
    <row r="6" spans="1:3" ht="15" customHeight="1" x14ac:dyDescent="0.35">
      <c r="A6" s="5" t="s">
        <v>4</v>
      </c>
      <c r="B6" s="47" t="str">
        <f>'AUTOS  NOTA 322'!B5:C5</f>
        <v>NELSON ARIEL SALGADO ARDILA</v>
      </c>
      <c r="C6" s="47"/>
    </row>
    <row r="7" spans="1:3" ht="15" customHeight="1" x14ac:dyDescent="0.35">
      <c r="A7" s="5" t="s">
        <v>5</v>
      </c>
      <c r="B7" s="47" t="str">
        <f>'AUTOS  NOTA 322'!B6:C6</f>
        <v>DEMANDA DIRECTA</v>
      </c>
      <c r="C7" s="47"/>
    </row>
    <row r="8" spans="1:3" ht="15" customHeight="1" x14ac:dyDescent="0.35">
      <c r="A8" s="30" t="s">
        <v>119</v>
      </c>
      <c r="B8" s="47" t="str">
        <f>'AUTOS  NOTA 322'!B7:C8</f>
        <v>DAÑOS VEHÍCULO UBN243</v>
      </c>
      <c r="C8" s="47"/>
    </row>
    <row r="9" spans="1:3" ht="19" customHeight="1" x14ac:dyDescent="0.35">
      <c r="A9" s="5" t="s">
        <v>120</v>
      </c>
      <c r="B9" s="47"/>
      <c r="C9" s="47"/>
    </row>
    <row r="10" spans="1:3" x14ac:dyDescent="0.35">
      <c r="A10" s="7" t="s">
        <v>82</v>
      </c>
      <c r="B10" s="97">
        <f>'AUTOS NOTA 324'!B20:C20</f>
        <v>0</v>
      </c>
      <c r="C10" s="97"/>
    </row>
    <row r="11" spans="1:3" x14ac:dyDescent="0.35">
      <c r="A11" s="7" t="s">
        <v>139</v>
      </c>
      <c r="B11" s="98">
        <f>'AUTOS NOTA 324'!B39:C39</f>
        <v>0</v>
      </c>
      <c r="C11" s="47"/>
    </row>
    <row r="12" spans="1:3" ht="29" x14ac:dyDescent="0.35">
      <c r="A12" s="7" t="s">
        <v>86</v>
      </c>
      <c r="B12" s="95"/>
      <c r="C12" s="96"/>
    </row>
    <row r="13" spans="1:3" ht="43.5" x14ac:dyDescent="0.35">
      <c r="A13" s="5" t="s">
        <v>87</v>
      </c>
      <c r="B13" s="47"/>
      <c r="C13" s="47"/>
    </row>
    <row r="14" spans="1:3" ht="43.5" x14ac:dyDescent="0.35">
      <c r="A14" s="5" t="s">
        <v>88</v>
      </c>
      <c r="B14" s="47"/>
      <c r="C14" s="47"/>
    </row>
    <row r="15" spans="1:3" x14ac:dyDescent="0.35">
      <c r="A15" s="5" t="s">
        <v>89</v>
      </c>
      <c r="B15" s="6"/>
      <c r="C15" s="6"/>
    </row>
    <row r="16" spans="1:3" x14ac:dyDescent="0.35">
      <c r="A16" s="7" t="s">
        <v>90</v>
      </c>
      <c r="B16" s="47"/>
      <c r="C16" s="47"/>
    </row>
    <row r="17" spans="1:3" x14ac:dyDescent="0.35">
      <c r="A17" s="6" t="s">
        <v>91</v>
      </c>
      <c r="B17" s="96"/>
      <c r="C17" s="9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35">
      <c r="A2" t="s">
        <v>94</v>
      </c>
      <c r="B2" t="s">
        <v>45</v>
      </c>
      <c r="C2" t="s">
        <v>95</v>
      </c>
      <c r="D2" s="2" t="s">
        <v>96</v>
      </c>
      <c r="E2" s="1" t="s">
        <v>97</v>
      </c>
      <c r="F2" s="2" t="s">
        <v>79</v>
      </c>
      <c r="G2" s="4">
        <v>0.7</v>
      </c>
      <c r="H2" t="s">
        <v>14</v>
      </c>
      <c r="I2" t="s">
        <v>98</v>
      </c>
      <c r="K2" t="s">
        <v>122</v>
      </c>
      <c r="L2" s="29" t="s">
        <v>123</v>
      </c>
      <c r="M2" t="s">
        <v>99</v>
      </c>
      <c r="N2" t="s">
        <v>77</v>
      </c>
      <c r="O2" t="s">
        <v>45</v>
      </c>
    </row>
    <row r="3" spans="1:15" x14ac:dyDescent="0.35">
      <c r="A3" t="s">
        <v>99</v>
      </c>
      <c r="C3" t="s">
        <v>100</v>
      </c>
      <c r="D3" s="2" t="s">
        <v>101</v>
      </c>
      <c r="E3" s="1" t="s">
        <v>102</v>
      </c>
      <c r="F3" s="2" t="s">
        <v>77</v>
      </c>
      <c r="G3" s="4">
        <v>0.3</v>
      </c>
      <c r="H3" t="s">
        <v>103</v>
      </c>
      <c r="I3" t="s">
        <v>104</v>
      </c>
      <c r="L3" s="29"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29" t="s">
        <v>126</v>
      </c>
    </row>
    <row r="6" spans="1:15" x14ac:dyDescent="0.35">
      <c r="E6" s="1" t="s">
        <v>112</v>
      </c>
      <c r="I6" t="s">
        <v>113</v>
      </c>
      <c r="L6" s="29" t="s">
        <v>154</v>
      </c>
    </row>
    <row r="7" spans="1:15" x14ac:dyDescent="0.35">
      <c r="E7" s="1" t="s">
        <v>114</v>
      </c>
      <c r="I7" t="s">
        <v>146</v>
      </c>
      <c r="L7" s="29" t="s">
        <v>127</v>
      </c>
    </row>
    <row r="8" spans="1:15" x14ac:dyDescent="0.35">
      <c r="E8" s="1" t="s">
        <v>115</v>
      </c>
      <c r="L8" s="29" t="s">
        <v>148</v>
      </c>
    </row>
    <row r="9" spans="1:15" x14ac:dyDescent="0.35">
      <c r="L9" s="29" t="s">
        <v>128</v>
      </c>
    </row>
    <row r="10" spans="1:15" x14ac:dyDescent="0.35">
      <c r="L10" s="29" t="s">
        <v>129</v>
      </c>
    </row>
    <row r="11" spans="1:15" x14ac:dyDescent="0.35">
      <c r="L11" s="29" t="s">
        <v>130</v>
      </c>
    </row>
    <row r="12" spans="1:15" x14ac:dyDescent="0.35">
      <c r="L12" s="29" t="s">
        <v>131</v>
      </c>
    </row>
    <row r="13" spans="1:15" x14ac:dyDescent="0.3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2024-02-05T20:04:57Z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