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21480" yWindow="-120" windowWidth="19440" windowHeight="11760" firstSheet="1"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<sst xmlns="http://schemas.openxmlformats.org/spreadsheetml/2006/main" count="215" uniqueCount="163">
  <si>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</si>
  <si>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</si>
  <si>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</si>
  <si>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</si>
  <si>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</si>
  <si>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</si>
  <si>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</si>
  <si>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</si>
  <si>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</si>
  <si>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</si>
  <si>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</si>
  <si>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</si>
  <si>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</si>
  <si>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</si>
  <si>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</si>
  <si>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</si>
  <si>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</si>
  <si>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</si>
  <si>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</si>
  <si>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</si>
  <si>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</si>
  <si>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</si>
  <si>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</si>
  <si>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</si>
  <si>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</si>
  <si>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</si>
  <si>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</si>
  <si>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</si>
  <si>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</si>
  <si>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</si>
  <si>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</si>
  <si>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</si>
  <si>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</si>
  <si>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</si>
  <si>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</si>
  <si>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</si>
  <si>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</si>
  <si>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</si>
  <si>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</si>
  <si>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</si>
  <si>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</si>
  <si>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</si>
  <si>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</si>
  <si>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</si>
  <si>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</si>
  <si>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</si>
  <si>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</si>
  <si>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</si>
  <si>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</si>
  <si>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</si>
  <si>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</si>
  <si>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</si>
  <si>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</si>
  <si>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</si>
  <si>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</si>
  <si>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</si>
  <si>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</si>
  <si>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</si>
  <si>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</si>
  <si>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</si>
  <si>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</si>
  <si>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</si>
  <si>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</si>
  <si>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</si>
  <si>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</si>
  <si>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</si>
  <si>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</si>
  <si>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</si>
  <si>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</si>
  <si>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</si>
  <si>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</si>
  <si>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</si>
  <si>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</si>
  <si>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</si>
  <si>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</si>
  <si>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</si>
  <si>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</si>
  <si>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</si>
  <si>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</si>
  <si>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</si>
  <si>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</si>
  <si>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</si>
  <si>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</si>
  <si>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</si>
  <si>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</si>
  <si>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</si>
  <si>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</si>
  <si>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</si>
  <si>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</si>
  <si>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</si>
  <si>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</si>
  <si>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</si>
  <si>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</si>
  <si>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</si>
  <si>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</si>
  <si>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</si>
  <si>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</si>
  <si>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</si>
  <si>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</si>
  <si>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</si>
  <si>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</si>
  <si>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</si>
  <si>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</si>
  <si>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</si>
  <si>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</si>
  <si>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</si>
  <si>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</si>
  <si>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</si>
  <si>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</si>
  <si>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</si>
  <si>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</si>
  <si>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</si>
  <si>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</si>
  <si>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</si>
  <si>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</si>
  <si>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</si>
  <si>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</si>
  <si>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</si>
  <si>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</si>
  <si>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</si>
  <si>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</si>
  <si>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</si>
  <si>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</si>
  <si>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</si>
  <si>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</si>
  <si>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</si>
  <si>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</si>
  <si>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</si>
  <si>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</si>
  <si>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</si>
  <si>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</si>
  <si>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</si>
  <si>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</si>
  <si>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</si>
  <si>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</si>
  <si>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</si>
  <si>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JUZGADO 17 ADMINISTRATIVO ORAL DEL CIRCUITO DE CALI</t>
  </si>
  <si>
    <t>Predios, Labores y Operaciones</t>
  </si>
  <si>
    <t xml:space="preserve">Lucro Cesante: </t>
  </si>
  <si>
    <t xml:space="preserve">Daño Emergente: </t>
  </si>
  <si>
    <t xml:space="preserve">Daño Moral: </t>
  </si>
  <si>
    <t>Daño a la Salud:</t>
  </si>
  <si>
    <t>76001333301720190020800</t>
  </si>
  <si>
    <t>EMPRESAS MUNICIPALES DE CALI EMCALI E.I.C.E.</t>
  </si>
  <si>
    <t>.-  Yelli Dayana Montaño Estupiñan – Víctima lesionada – T.I. 1.107.051.032;</t>
  </si>
  <si>
    <t>2 de septiembre de 2017</t>
  </si>
  <si>
    <t>31 de octubre de 2018</t>
  </si>
  <si>
    <t>19 de diciembre de 2018</t>
  </si>
  <si>
    <t>El día 2 de septiembre de 2017, se presenta incidente eléctrico en la vivienda ubicada en la carrera 26C No. 99-54 del Barrio Puertas del Sol, Sector 4 de Cali, Valle del Cauca, donde resultó lesionada la menor Yelli Dayana Montaño Estupiñan, cuando según lo consignado en la historia clínica de la misma fecha expedida por el Hospital Universitario del Valle, la niña al parecer estaba en el tercer piso del inmueble y genera contacto con varilla metálica contra la red eléctrica, momento en el que se escuchó la explosión del contador eléctrico y la menor cae del tercer al segundo piso de la casa, con pérdida de la conciencia, siendo auxiliada y llevada de inmediato al hospital Carlos Holmes Trujillo, donde documentan quemaduras del 50% del cuerpo, grado IIAB y III, por lo cual se ordena incapacidad por 30 días.
Posteriormente, según historia clínica del HUV., a la menor se le da salida hospitalaria el día 13 de septiembre de 2017, pues en el servicio de quemados se evidenció epitelización del 98% de sus quemaduras, por lo cual se da egreso con órdenes médicas de manejo ambulatorio, como lo son consulta de control o seguimiento por enfermería, así como consulta de control o seguimiento por especialista en cirugía, aunado a consulta por primera vez por especialista en pediatría, con medicación consistente en óxido de zinc, calamina crema, procicar, hidroxicina y acetaminofén.
Finalmente, y según Informe Pericial de Clínica Forense, expedido por el Instituto Nacional de Medicina Legal y Ciencias Forenses del 18 de noviembre de 2017, se establece para la menor, análisis, interpretación y conclusiones donde se consigna: “por lo descrito en la historia clínica aportada y lo hallado al examen físico actual, se puede determinar: Mecanismos traumatico de lesión: Térmico. Incapacidad médico legal DEFINITIVA (30) DÍAS. SECUELAS MÉDICO LEGALES: Deformidad física que afecta el rostro de carácter por definir; Deformidad física que afecta el cuerpo de carácter por definir; Para determinar el carácter de la Secuela Médico Legal, se requiere una nueva valoración en CUATRO (4) meses a partir de la fecha de realización del presente informe, debe aportar copia completa y actualizada de la historia clínica de atención de hechos y nuevo oficio petitorio emitido por la autoridad conocedora del caso.” No se aporta nueva valoración médico legal, ni dictamen PCL.
Por lo anterior, los demandantes reclaman la reparación de los perjuicios que consideran se les ha causado.</t>
  </si>
  <si>
    <t>890399003-4</t>
  </si>
  <si>
    <t>17 de enero de 2024</t>
  </si>
  <si>
    <t>16 de enero de 2024</t>
  </si>
  <si>
    <t>9 de febrero de 2024</t>
  </si>
  <si>
    <t>PLO</t>
  </si>
  <si>
    <t>allianz</t>
  </si>
  <si>
    <t>previsora</t>
  </si>
  <si>
    <t>x</t>
  </si>
  <si>
    <t>60658296 APJ 32211</t>
  </si>
  <si>
    <t>FALTA DE DEMOSTRACION DE NEXO CAUSAL</t>
  </si>
  <si>
    <t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Hermano de la lesionada – T.I. 1.143.995.873;
.- Danna Angélica Montaño Estupiñan – Hermana de la lesionada – T.I. 1.143.955.096;
</t>
  </si>
  <si>
    <t xml:space="preserve">.- Liquidación Objetiva: Como liquidación objetiva de perjuicios tenemos la suma de $249.600.000.oo M/Cte., a la cual se llegó de la siguiente manera:
1.- Por daño moral, $234.000.000 M/Cte., o 180 SMMLV., liquidados según el Acta No. 28 de 2014 del Consejo de Estado, mediante la cual se fijan los baremos para la reparación del daño moral en caso de lesiones, y que se discrimina así: 
.- Dayana Montaño Estupiñan-Víctima directa (60 SMMLV); 
.- Dayra Estupiñan Toloza-Madre Víctima Directa (60 SMMLV); 
.- Ángel Montaño Palacio-Padre Víctima Directa (60 SMMLV); 
De conformidad con la jurisprudencia unificada del Consejo de Estado, en casos donde el daño demandado sea por lesiones personales, deberá verificarse la gravedad o levedad de la lesión causada a la víctima directa, la que determinará el monto indemnizatorio en salarios mínimos. Para las víctimas indirectas se asignará un porcentaje de acuerdo con el nivel de relación en que éstas se hallen respecto del lesionado. Para el caso que nos atañe, no se encuentra acreditada o probada la gravedad de la lesión porque no se cuenta con dictamen PCL, sin embargo, la liquidación objetiva se realiza teniendo en cuenta los diagnósticos médicos, tratamientos, e intervenciones realizadas, y el dictamen médico forense expedido por el Instituto Nacional de Medicina Legal y Ciencias Forenses, de las que se deduce que es “Moderada”, es decir, superior al 30% e inferior al 40%. Se aclara que el demandante solicitó como prueba pericial que se remita a la menor a la Junta Calificadora de Invalidez Regional del Valle del Cauca a fin de determinar su PCL., por lo que dependerá de lo que suceda en audiencia inicial sobre su decreto, y de ser así, estaremos sujetos a que el actor la aporte, para según su resultado modificar el valor de la contingencia por este concepto.
2.- Por daño emergente, no se reconoce suma alguna, pues no se acredita pérdida económica, gastos, erogaciones o desembolsos con ocasión al daño reclamado, no se aportan medios de convicción como facturas, recibos o equivalentes que cumplan con los requisitos legales mínimos como soporte del perjuicio, que siquiera sumariamente permita cuantificar lo pretendido.
3.- Lucro cesante consolidado, $0, no se reconoce suma alguna por no estar acreditado, el demandante no demuestra la ejecución de actividad económica, ni los ingresos que por esta percibía, ni su periodicidad, ni que la misma fuese en beneficio propio o familiar que pueda tasarse, siendo que el perjuicio reclamado se constituye sobre posibilidades de ganancias ficticias cuando el mismo no puede ser presumido.
4.- Por daño a la salud, $78.000.000 M/Cte., o 60 SMMLV. Se reconoce únicamente para la víctima directa, pues si bien se desconoce la gravedad de la lesión por ausencia de dictamen PCL., existen otros medios de convicción que permiten inferir que la misma es “Moderada”, superior al 30% e inferior al 40%. Se aclara que el demandante solicitó como prueba pericial que se remita a la Junta Calificadora de Invalidez Regional del Valle del Cauca a fin de determinar su PCL., por lo que dependerá de lo que suceda en audiencia inicial frente a su decreto, y de ser así, estaremos sujetos a que el actor la aporte, para según su resultado modificar el valor de la contingencia por este concepto.
6.- Deducible, esta póliza no cuenta con pacto de deducible.
7.- Coaseguro, se pactó en un porcentaje del riesgo cedido para Allianz S.A., del 80%, lo que significa que en caso de condena, de los $312.000.000 M/Cte., Allianz S.A., respondería por $249.600.000 M/Cte., o 192 SMMLV.
8.- Total: Son 192 SMMLV., o $249.600.000.oo M/Cte.
.- VALORACIÓN CONTIGENCIA: 192 SMMLV o $249.600.000.oo M/Cte.
</t>
  </si>
  <si>
    <t xml:space="preserve">.- EXCEPCIÓN PREVIA:
1.- Falta de legitimación en la causa por activa de Danny Michell y Danna Angélica Montaño Estupiñan.
.- EXCEPCIONES DE MÉRITO FRENTE A LA DEMANDA:
1.- Las planteadas por quien formuló el llamamiento en garantía;
2.- Inexistencia de responsabilidad administrativa y extracontractual de Emcali EICE ESP;
3.- Culpa exclusiva y determinante de la víctima como eximente de responsabilidad;
4.- Hecho de un tercero;
5.- Carencia de prueba de los supuestos perjuicios y exagerada tasación de los mismos. No se prueba el daño moral y se cuantifica indebidamente; Ausencia de prueba del daño emergente; no se prueba el lucro cesante; No se prueba el daño en la salud y se cuantifica indebidamente.
6.- Enriquecimiento sin causa;
7.- Genérica o innominada.
.- EXCEPCIONES DE MÉRITO FRENTE AL LLAMAMIENTO EN GARANTÍA:
1.- Inexistencia de la obligación indemnizatoria por la no realización del riesgo asegurado;
2.- Prescripción de las acciones derivadas del contrato de seguro;
3.- Límite asegurado en la póliza RCE No. 021976242;
4.- Causales de exclusión de cobertura de la póliza de seguro RCE No. 021976242;
5.- Carácter indemnizatorio del contrato de seguro;
6.- Disponibilidad de la suma asegurada;
7.- En todo caso, la obligación indemnizatoria de la compañía aseguradora se debe ceñir al porcentaje pactado en el coaseguro;
8.- La innominada o genérica. </t>
  </si>
  <si>
    <t xml:space="preserve">Se califica como EVENTUAL, si bien la póliza presta cobertura temporal y material, se puede configurar la culpa exclusiva de la víctima y el hecho de un tercero como eximentes de responsabilidad.
Lo primero que debe considerarse, es que la póliza de responsabilidad civil extracontractual No. 021976242, certificado 0, expedida por Allianz Seguros S.A., cuyo tomador y asegurado Emcali EICE ESP., presta cobertura temporal y material. Presta cobertura temporal en tanto se contrató bajo la modalidad de ocurrencia, es decir, que ampara los perjuicios acaecidos durante su vigencia sin consideración de la fecha en la cual sean reclamados por terceros, siendo que para el certificado 0, su vigencia inició el 21-09-2016 y terminó el 20-09-2017, y el hecho se suscitó el 2-09-2017, dentro de la temporalidad contratada. De otro lado, presta cobertura material, toda vez que entre sus amparos se encuentra el de predios, labores y operaciones, lo que significa que se cubren los perjuicios patrimoniales y extrapatrimoniales incluyendo morales y de vida en relación y lucro cesante, que cause a terceros el asegurado con motivo de la responsabilidad civil en que incurra o le sea imputable de acuerdo a la Ley colombiana, durante el giro normal de sus actividades, objeto reclamado en el medio de control. Sin perjuicio de lo anterior, se alega la prescripción de las acciones derivadas del contrato de seguro.
Finalmente, frente a la responsabilidad del asegurado, debe resaltarse que nos encontramos ante un régimen de responsabilidad objetiva por riesgo excepcional, como lo es la conducción de energía eléctrica, en donde se exige un grado mayúsculo de medidas de protección por parte de la entidad con miras a precaver cualquier tipo de riesgo. No obstante, en contestación por el asegurado y la compañía se está alegando como medios exceptivos la culpa exclusiva de la víctima y el hecho de un tercero, que con apoyo de las pruebas solicitadas (oficios dirigidos a las Curadurías Urbanas 1,2 y 3; Secretaría de Planeación del Distrito de Cali; Superintendencia de Servicios Públicos Domiciliarios y Fiscalía General de La Nación, así como testimonio técnico e interrogatorio de parte), tienen potencial de ser exitosas. Lo anterior, en consideración a que el demandante tuvo una conducta activa de cara a la producción de daño, en el entendido que la menor afectada se encontraba sin supervisión de sus padres o acudientes haciendo contacto con una varilla metálica en la red eléctrica, aunado a que la edificación ubicada en la carrera 26C No. 94-54 del barrio Puertas del Sol, Sector 4 de Cali, se construyó sin contar con licencias de construcción o excediendo las mismas en infracción de la norma RETIE., sin dejar de lado que la instalación de la infraestructura eléctrica es preexistente a la construcción de la vivienda. Estas posturas han sido avaladas recientemente por el Tribunal Administrativo del Valle del Cauca y ha dado lugar a que se nieguen las pretensiones de la demanda por la presencia de una causa extraña que rompe directamente el nexo de causalidad. Por lo expuesto, no se recomienda efectuar ninguna fórmula de arreglo en esta etapa del proceso, pues la variación o no de la contingencia dependerá estrictamente del debate probatorio.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</si>
</sst>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Red]\-&quot;$&quot;\ #,##0"/>
    <numFmt numFmtId="42" formatCode="_-&quot;$&quot;\ * #,##0_-;\-&quot;$&quot;\ * #,##0_-;_-&quot;$&quot;\ * &quot;-&quot;_-;_-@_-"/>
    <numFmt numFmtId="44" formatCode="_-&quot;$&quot;\ * #,##0.00_-;\-&quot;$&quot;\ * #,##0.0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4B4B4B"/>
      <name val="Calibri Light"/>
      <family val="2"/>
      <scheme val="maj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medium">
        <color rgb="FFEEEEEE"/>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lignment horizontal="justify" vertical="top"/>
    </xf>
    <xf numFmtId="6" fontId="0" fillId="0" borderId="1" xfId="0" applyNumberFormat="1" applyBorder="1" applyAlignment="1">
      <alignment horizontal="left" vertical="top"/>
    </xf>
    <xf numFmtId="14" fontId="7" fillId="8" borderId="13" xfId="0" applyNumberFormat="1" applyFont="1" applyFill="1" applyBorder="1" applyAlignment="1">
      <alignment horizontal="righ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6" fontId="0" fillId="5" borderId="2" xfId="1" applyNumberFormat="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4" fontId="0" fillId="0" borderId="2" xfId="3" applyFont="1" applyBorder="1" applyAlignment="1">
      <alignment horizontal="center" vertical="top"/>
    </xf>
    <xf numFmtId="44" fontId="0" fillId="0" borderId="11" xfId="3" applyFont="1"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30"/>
  <sheetViews>
    <sheetView zoomScale="90" zoomScaleNormal="90" workbookViewId="0">
      <selection activeCell="B9" sqref="B9:C9"/>
    </sheetView>
  </sheetViews>
  <sheetFormatPr baseColWidth="10" defaultColWidth="0" defaultRowHeight="15" x14ac:dyDescent="0.25"/>
  <cols>
    <col min="1" max="1" width="46.140625" style="6" bestFit="1" customWidth="1"/>
    <col min="2" max="2" width="63.85546875" style="6" customWidth="1"/>
    <col min="3" max="3" width="37.42578125" style="6" customWidth="1"/>
    <col min="4" max="4" width="11.42578125" style="2" hidden="1" customWidth="1"/>
    <col min="5" max="16384" width="11.42578125" style="2" hidden="1"/>
  </cols>
  <sheetData>
    <row r="1" spans="1:3" ht="18.600000000000001" x14ac:dyDescent="0.35">
      <c r="A1" s="52" t="s">
        <v>41</v>
      </c>
      <c r="B1" s="52"/>
      <c r="C1" s="52"/>
    </row>
    <row r="2" spans="1:3" x14ac:dyDescent="0.25">
      <c r="A2" s="5" t="s">
        <v>11</v>
      </c>
      <c r="B2" s="53" t="s">
        <v>142</v>
      </c>
      <c r="C2" s="54"/>
    </row>
    <row r="3" spans="1:3" x14ac:dyDescent="0.25">
      <c r="A3" s="5" t="s">
        <v>0</v>
      </c>
      <c r="B3" s="55" t="s">
        <v>136</v>
      </c>
      <c r="C3" s="56"/>
    </row>
    <row r="4" spans="1:3" x14ac:dyDescent="0.25">
      <c r="A4" s="5" t="s">
        <v>109</v>
      </c>
      <c r="B4" s="55" t="s">
        <v>143</v>
      </c>
      <c r="C4" s="56"/>
    </row>
    <row r="5" spans="1:3" ht="84" customHeight="1" x14ac:dyDescent="0.25">
      <c r="A5" s="5" t="s">
        <v>1</v>
      </c>
      <c r="B5" s="50" t="s">
        <v>159</v>
      </c>
      <c r="C5" s="56"/>
    </row>
    <row r="6" spans="1:3" x14ac:dyDescent="0.25">
      <c r="A6" s="5" t="s">
        <v>110</v>
      </c>
      <c r="B6" s="38" t="s">
        <v>134</v>
      </c>
      <c r="C6" s="38"/>
    </row>
    <row r="7" spans="1:3" x14ac:dyDescent="0.25">
      <c r="A7" s="5" t="s">
        <v>2</v>
      </c>
      <c r="B7" s="38" t="s">
        <v>144</v>
      </c>
      <c r="C7" s="38"/>
    </row>
    <row r="8" spans="1:3" x14ac:dyDescent="0.25">
      <c r="A8" s="5" t="s">
        <v>3</v>
      </c>
      <c r="B8" s="40" t="s">
        <v>145</v>
      </c>
      <c r="C8" s="40"/>
    </row>
    <row r="9" spans="1:3" x14ac:dyDescent="0.25">
      <c r="A9" s="5" t="s">
        <v>4</v>
      </c>
      <c r="B9" s="40" t="s">
        <v>146</v>
      </c>
      <c r="C9" s="40"/>
    </row>
    <row r="10" spans="1:3" x14ac:dyDescent="0.25">
      <c r="A10" s="5" t="s">
        <v>5</v>
      </c>
      <c r="B10" s="40" t="s">
        <v>147</v>
      </c>
      <c r="C10" s="40"/>
    </row>
    <row r="11" spans="1:3" ht="23.25" customHeight="1" x14ac:dyDescent="0.25">
      <c r="A11" s="5" t="s">
        <v>27</v>
      </c>
      <c r="B11" s="50" t="s">
        <v>137</v>
      </c>
      <c r="C11" s="51"/>
    </row>
    <row r="12" spans="1:3" x14ac:dyDescent="0.25">
      <c r="A12" s="39" t="s">
        <v>120</v>
      </c>
      <c r="B12" s="40" t="s">
        <v>148</v>
      </c>
      <c r="C12" s="38"/>
    </row>
    <row r="13" spans="1:3" ht="30" customHeight="1" x14ac:dyDescent="0.25">
      <c r="A13" s="39"/>
      <c r="B13" s="38"/>
      <c r="C13" s="38"/>
    </row>
    <row r="14" spans="1:3" ht="89.25" customHeight="1" x14ac:dyDescent="0.25">
      <c r="A14" s="39"/>
      <c r="B14" s="38"/>
      <c r="C14" s="38"/>
    </row>
    <row r="15" spans="1:3" ht="29.1" x14ac:dyDescent="0.35">
      <c r="A15" s="5" t="s">
        <v>46</v>
      </c>
      <c r="B15" s="44">
        <f>SUM(C17,C18,C20,C21,C22,C24)</f>
        <v>495848993</v>
      </c>
      <c r="C15" s="45"/>
    </row>
    <row r="16" spans="1:3" ht="33.75" customHeight="1" x14ac:dyDescent="0.25">
      <c r="A16" s="46" t="s">
        <v>47</v>
      </c>
      <c r="B16" s="47" t="s">
        <v>48</v>
      </c>
      <c r="C16" s="47"/>
    </row>
    <row r="17" spans="1:3" ht="33.75" customHeight="1" x14ac:dyDescent="0.25">
      <c r="A17" s="46"/>
      <c r="B17" s="10" t="s">
        <v>138</v>
      </c>
      <c r="C17" s="34">
        <v>624993</v>
      </c>
    </row>
    <row r="18" spans="1:3" ht="33.75" customHeight="1" x14ac:dyDescent="0.25">
      <c r="A18" s="46"/>
      <c r="B18" s="10" t="s">
        <v>139</v>
      </c>
      <c r="C18" s="34">
        <v>1224000</v>
      </c>
    </row>
    <row r="19" spans="1:3" x14ac:dyDescent="0.25">
      <c r="A19" s="46"/>
      <c r="B19" s="48" t="s">
        <v>51</v>
      </c>
      <c r="C19" s="49"/>
    </row>
    <row r="20" spans="1:3" x14ac:dyDescent="0.25">
      <c r="A20" s="46"/>
      <c r="B20" s="10" t="s">
        <v>140</v>
      </c>
      <c r="C20" s="34">
        <v>390000000</v>
      </c>
    </row>
    <row r="21" spans="1:3" x14ac:dyDescent="0.25">
      <c r="A21" s="46"/>
      <c r="B21" s="10" t="s">
        <v>141</v>
      </c>
      <c r="C21" s="34">
        <v>104000000</v>
      </c>
    </row>
    <row r="22" spans="1:3" x14ac:dyDescent="0.25">
      <c r="A22" s="46"/>
      <c r="B22" s="32"/>
      <c r="C22" s="35"/>
    </row>
    <row r="23" spans="1:3" x14ac:dyDescent="0.25">
      <c r="A23" s="46"/>
      <c r="B23" s="48" t="s">
        <v>108</v>
      </c>
      <c r="C23" s="49"/>
    </row>
    <row r="24" spans="1:3" x14ac:dyDescent="0.25">
      <c r="A24" s="46"/>
      <c r="B24" s="10"/>
      <c r="C24" s="15"/>
    </row>
    <row r="25" spans="1:3" x14ac:dyDescent="0.25">
      <c r="A25" s="5" t="s">
        <v>6</v>
      </c>
      <c r="B25" s="38" t="s">
        <v>143</v>
      </c>
      <c r="C25" s="38"/>
    </row>
    <row r="26" spans="1:3" x14ac:dyDescent="0.25">
      <c r="A26" s="5" t="s">
        <v>7</v>
      </c>
      <c r="B26" s="38" t="s">
        <v>149</v>
      </c>
      <c r="C26" s="38"/>
    </row>
    <row r="27" spans="1:3" x14ac:dyDescent="0.25">
      <c r="A27" s="5" t="s">
        <v>8</v>
      </c>
      <c r="B27" s="41">
        <v>21976242</v>
      </c>
      <c r="C27" s="41"/>
    </row>
    <row r="28" spans="1:3" x14ac:dyDescent="0.25">
      <c r="A28" s="5" t="s">
        <v>42</v>
      </c>
      <c r="B28" s="42" t="s">
        <v>150</v>
      </c>
      <c r="C28" s="43"/>
    </row>
    <row r="29" spans="1:3" x14ac:dyDescent="0.25">
      <c r="A29" s="5" t="s">
        <v>9</v>
      </c>
      <c r="B29" s="37" t="s">
        <v>151</v>
      </c>
      <c r="C29" s="37"/>
    </row>
    <row r="30" spans="1:3" x14ac:dyDescent="0.25">
      <c r="A30" s="5" t="s">
        <v>10</v>
      </c>
      <c r="B30" s="38" t="s">
        <v>152</v>
      </c>
      <c r="C30" s="38"/>
    </row>
  </sheetData>
  <mergeCells count="24">
    <mergeCell ref="B8:C8"/>
    <mergeCell ref="B9:C9"/>
    <mergeCell ref="B10:C10"/>
    <mergeCell ref="B11:C11"/>
    <mergeCell ref="A1:C1"/>
    <mergeCell ref="B7:C7"/>
    <mergeCell ref="B2:C2"/>
    <mergeCell ref="B3:C3"/>
    <mergeCell ref="B4:C4"/>
    <mergeCell ref="B5:C5"/>
    <mergeCell ref="B6:C6"/>
    <mergeCell ref="B29:C29"/>
    <mergeCell ref="B30:C30"/>
    <mergeCell ref="A12:A14"/>
    <mergeCell ref="B12:C14"/>
    <mergeCell ref="B25:C25"/>
    <mergeCell ref="B26:C26"/>
    <mergeCell ref="B27:C27"/>
    <mergeCell ref="B28:C28"/>
    <mergeCell ref="B15:C15"/>
    <mergeCell ref="A16:A24"/>
    <mergeCell ref="B16:C16"/>
    <mergeCell ref="B19:C19"/>
    <mergeCell ref="B23:C23"/>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90" zoomScaleNormal="90" workbookViewId="0">
      <selection activeCell="C19" sqref="C19"/>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600000000000001" x14ac:dyDescent="0.35">
      <c r="A1" s="67" t="s">
        <v>40</v>
      </c>
      <c r="B1" s="67"/>
      <c r="C1" s="67"/>
    </row>
    <row r="2" spans="1:3" ht="14.45" x14ac:dyDescent="0.35">
      <c r="A2" s="12" t="s">
        <v>25</v>
      </c>
      <c r="B2" s="68" t="s">
        <v>157</v>
      </c>
      <c r="C2" s="69"/>
    </row>
    <row r="3" spans="1:3" ht="14.45" x14ac:dyDescent="0.35">
      <c r="A3" s="5" t="s">
        <v>11</v>
      </c>
      <c r="B3" s="38" t="str">
        <f>'GENERALES NOTA 322'!B2:C2</f>
        <v>76001333301720190020800</v>
      </c>
      <c r="C3" s="38"/>
    </row>
    <row r="4" spans="1:3" ht="14.45" x14ac:dyDescent="0.35">
      <c r="A4" s="5" t="s">
        <v>0</v>
      </c>
      <c r="B4" s="38" t="str">
        <f>'GENERALES NOTA 322'!B3:C3</f>
        <v>JUZGADO 17 ADMINISTRATIVO ORAL DEL CIRCUITO DE CALI</v>
      </c>
      <c r="C4" s="38"/>
    </row>
    <row r="5" spans="1:3" ht="14.45" x14ac:dyDescent="0.35">
      <c r="A5" s="5" t="s">
        <v>109</v>
      </c>
      <c r="B5" s="38" t="str">
        <f>'GENERALES NOTA 322'!B4:C4</f>
        <v>EMPRESAS MUNICIPALES DE CALI EMCALI E.I.C.E.</v>
      </c>
      <c r="C5" s="38"/>
    </row>
    <row r="6" spans="1:3" x14ac:dyDescent="0.25">
      <c r="A6" s="5" t="s">
        <v>1</v>
      </c>
      <c r="B6" s="38" t="str">
        <f>'GENERALES NOTA 322'!B5:C5</f>
        <v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Hermano de la lesionada – T.I. 1.143.995.873;
.- Danna Angélica Montaño Estupiñan – Hermana de la lesionada – T.I. 1.143.955.096;
</v>
      </c>
      <c r="C6" s="38"/>
    </row>
    <row r="7" spans="1:3" x14ac:dyDescent="0.25">
      <c r="A7" s="5" t="s">
        <v>110</v>
      </c>
      <c r="B7" s="38" t="str">
        <f>'GENERALES NOTA 322'!B6:C6</f>
        <v>LLAMADA EN GARANTIA</v>
      </c>
      <c r="C7" s="38"/>
    </row>
    <row r="8" spans="1:3" x14ac:dyDescent="0.25">
      <c r="A8" s="12" t="s">
        <v>26</v>
      </c>
      <c r="B8" s="38">
        <v>21976242</v>
      </c>
      <c r="C8" s="38"/>
    </row>
    <row r="9" spans="1:3" x14ac:dyDescent="0.25">
      <c r="A9" s="12" t="s">
        <v>27</v>
      </c>
      <c r="B9" s="38" t="s">
        <v>153</v>
      </c>
      <c r="C9" s="38"/>
    </row>
    <row r="10" spans="1:3" ht="14.45" x14ac:dyDescent="0.35">
      <c r="A10" s="12" t="s">
        <v>77</v>
      </c>
      <c r="B10" s="70">
        <v>10000000000</v>
      </c>
      <c r="C10" s="71"/>
    </row>
    <row r="11" spans="1:3" ht="14.45" x14ac:dyDescent="0.35">
      <c r="A11" s="12" t="s">
        <v>116</v>
      </c>
      <c r="B11" s="68"/>
      <c r="C11" s="69"/>
    </row>
    <row r="12" spans="1:3" x14ac:dyDescent="0.25">
      <c r="A12" s="12" t="s">
        <v>60</v>
      </c>
      <c r="B12" s="55" t="s">
        <v>68</v>
      </c>
      <c r="C12" s="56"/>
    </row>
    <row r="13" spans="1:3" ht="14.45" customHeight="1" thickBot="1" x14ac:dyDescent="0.3">
      <c r="A13" s="12" t="s">
        <v>28</v>
      </c>
      <c r="B13" s="36">
        <v>42634</v>
      </c>
      <c r="C13" s="36">
        <v>42999</v>
      </c>
    </row>
    <row r="14" spans="1:3" x14ac:dyDescent="0.25">
      <c r="A14" s="12" t="s">
        <v>29</v>
      </c>
      <c r="B14" s="38" t="s">
        <v>33</v>
      </c>
      <c r="C14" s="38"/>
    </row>
    <row r="15" spans="1:3" x14ac:dyDescent="0.25">
      <c r="A15" s="12" t="s">
        <v>30</v>
      </c>
      <c r="B15" s="38" t="s">
        <v>32</v>
      </c>
      <c r="C15" s="38"/>
    </row>
    <row r="16" spans="1:3" x14ac:dyDescent="0.25">
      <c r="A16" s="65" t="s">
        <v>31</v>
      </c>
      <c r="B16" s="38"/>
      <c r="C16" s="38"/>
    </row>
    <row r="17" spans="1:3" x14ac:dyDescent="0.25">
      <c r="A17" s="66"/>
      <c r="B17" s="8" t="s">
        <v>39</v>
      </c>
      <c r="C17" s="9" t="s">
        <v>15</v>
      </c>
    </row>
    <row r="18" spans="1:3" x14ac:dyDescent="0.25">
      <c r="A18" s="66"/>
      <c r="B18" s="10" t="s">
        <v>154</v>
      </c>
      <c r="C18" s="10">
        <v>80</v>
      </c>
    </row>
    <row r="19" spans="1:3" x14ac:dyDescent="0.25">
      <c r="A19" s="66"/>
      <c r="B19" s="10" t="s">
        <v>155</v>
      </c>
      <c r="C19" s="10">
        <v>20</v>
      </c>
    </row>
    <row r="20" spans="1:3" x14ac:dyDescent="0.25">
      <c r="A20" s="66"/>
      <c r="B20" s="10"/>
      <c r="C20" s="10"/>
    </row>
    <row r="21" spans="1:3" x14ac:dyDescent="0.25">
      <c r="A21" s="12" t="s">
        <v>24</v>
      </c>
      <c r="B21" s="38" t="s">
        <v>32</v>
      </c>
      <c r="C21" s="38"/>
    </row>
    <row r="22" spans="1:3" x14ac:dyDescent="0.25">
      <c r="A22" s="12" t="s">
        <v>61</v>
      </c>
      <c r="B22" s="55" t="s">
        <v>62</v>
      </c>
      <c r="C22" s="56"/>
    </row>
    <row r="23" spans="1:3" x14ac:dyDescent="0.25">
      <c r="A23" s="12" t="s">
        <v>16</v>
      </c>
      <c r="B23" s="38" t="s">
        <v>23</v>
      </c>
      <c r="C23" s="38"/>
    </row>
    <row r="24" spans="1:3" x14ac:dyDescent="0.25">
      <c r="A24" s="12" t="s">
        <v>75</v>
      </c>
      <c r="B24" s="38" t="s">
        <v>33</v>
      </c>
      <c r="C24" s="38"/>
    </row>
    <row r="25" spans="1:3" ht="14.45" x14ac:dyDescent="0.35">
      <c r="A25" s="12" t="s">
        <v>38</v>
      </c>
      <c r="B25" s="38"/>
      <c r="C25" s="38"/>
    </row>
    <row r="26" spans="1:3" x14ac:dyDescent="0.25">
      <c r="A26" s="11" t="s">
        <v>76</v>
      </c>
      <c r="B26" s="38" t="s">
        <v>33</v>
      </c>
      <c r="C26" s="38"/>
    </row>
    <row r="27" spans="1:3" x14ac:dyDescent="0.25">
      <c r="A27" s="64" t="s">
        <v>64</v>
      </c>
      <c r="B27" s="64"/>
      <c r="C27" s="64"/>
    </row>
    <row r="28" spans="1:3" ht="14.45" customHeight="1" x14ac:dyDescent="0.25">
      <c r="A28" s="59" t="s">
        <v>37</v>
      </c>
      <c r="B28" s="60"/>
      <c r="C28" s="30" t="s">
        <v>156</v>
      </c>
    </row>
    <row r="29" spans="1:3" ht="14.45" customHeight="1" x14ac:dyDescent="0.25">
      <c r="A29" s="61" t="s">
        <v>36</v>
      </c>
      <c r="B29" s="62"/>
      <c r="C29" s="30" t="s">
        <v>156</v>
      </c>
    </row>
    <row r="30" spans="1:3" ht="14.45" customHeight="1" x14ac:dyDescent="0.25">
      <c r="A30" s="61" t="s">
        <v>35</v>
      </c>
      <c r="B30" s="62"/>
      <c r="C30" s="31" t="s">
        <v>156</v>
      </c>
    </row>
    <row r="31" spans="1:3" ht="14.45" customHeight="1" x14ac:dyDescent="0.25">
      <c r="A31" s="61" t="s">
        <v>13</v>
      </c>
      <c r="B31" s="62"/>
      <c r="C31" s="30" t="s">
        <v>156</v>
      </c>
    </row>
    <row r="32" spans="1:3" x14ac:dyDescent="0.25">
      <c r="A32" s="61" t="s">
        <v>14</v>
      </c>
      <c r="B32" s="62"/>
      <c r="C32" s="30" t="s">
        <v>156</v>
      </c>
    </row>
    <row r="33" spans="1:3" ht="14.45" customHeight="1" x14ac:dyDescent="0.25">
      <c r="A33" s="61" t="s">
        <v>34</v>
      </c>
      <c r="B33" s="62"/>
      <c r="C33" s="30" t="s">
        <v>156</v>
      </c>
    </row>
    <row r="34" spans="1:3" ht="14.45" customHeight="1" x14ac:dyDescent="0.25">
      <c r="A34" s="61" t="s">
        <v>94</v>
      </c>
      <c r="B34" s="62"/>
      <c r="C34" s="32" t="s">
        <v>156</v>
      </c>
    </row>
    <row r="35" spans="1:3" ht="14.45" x14ac:dyDescent="0.35">
      <c r="A35" s="59" t="s">
        <v>106</v>
      </c>
      <c r="B35" s="60"/>
      <c r="C35" s="33" t="s">
        <v>158</v>
      </c>
    </row>
    <row r="36" spans="1:3" ht="14.45" x14ac:dyDescent="0.35">
      <c r="A36" s="63" t="s">
        <v>88</v>
      </c>
      <c r="B36" s="63"/>
      <c r="C36" s="63"/>
    </row>
    <row r="37" spans="1:3" x14ac:dyDescent="0.25">
      <c r="A37" s="57" t="s">
        <v>89</v>
      </c>
      <c r="B37" s="57"/>
      <c r="C37" s="10"/>
    </row>
    <row r="38" spans="1:3" x14ac:dyDescent="0.25">
      <c r="A38" s="57" t="s">
        <v>90</v>
      </c>
      <c r="B38" s="57"/>
      <c r="C38" s="10"/>
    </row>
    <row r="39" spans="1:3" x14ac:dyDescent="0.25">
      <c r="A39" s="57" t="s">
        <v>91</v>
      </c>
      <c r="B39" s="57"/>
      <c r="C39" s="10"/>
    </row>
    <row r="40" spans="1:3" x14ac:dyDescent="0.25">
      <c r="A40" s="57" t="s">
        <v>92</v>
      </c>
      <c r="B40" s="57"/>
      <c r="C40" s="10"/>
    </row>
    <row r="41" spans="1:3" x14ac:dyDescent="0.25">
      <c r="A41" s="57" t="s">
        <v>93</v>
      </c>
      <c r="B41" s="57"/>
      <c r="C41" s="10"/>
    </row>
    <row r="42" spans="1:3" x14ac:dyDescent="0.25">
      <c r="A42" s="57" t="s">
        <v>95</v>
      </c>
      <c r="B42" s="57"/>
      <c r="C42" s="10"/>
    </row>
    <row r="43" spans="1:3" x14ac:dyDescent="0.25">
      <c r="A43" s="57" t="s">
        <v>96</v>
      </c>
      <c r="B43" s="57"/>
      <c r="C43" s="10"/>
    </row>
    <row r="44" spans="1:3" x14ac:dyDescent="0.25">
      <c r="A44" s="57" t="s">
        <v>97</v>
      </c>
      <c r="B44" s="57"/>
      <c r="C44" s="10"/>
    </row>
    <row r="45" spans="1:3" x14ac:dyDescent="0.25">
      <c r="A45" s="57" t="s">
        <v>98</v>
      </c>
      <c r="B45" s="57"/>
      <c r="C45" s="10"/>
    </row>
    <row r="46" spans="1:3" x14ac:dyDescent="0.25">
      <c r="A46" s="57" t="s">
        <v>99</v>
      </c>
      <c r="B46" s="57"/>
      <c r="C46" s="10"/>
    </row>
    <row r="47" spans="1:3" x14ac:dyDescent="0.25">
      <c r="A47" s="57" t="s">
        <v>100</v>
      </c>
      <c r="B47" s="57"/>
      <c r="C47" s="10"/>
    </row>
    <row r="48" spans="1:3" x14ac:dyDescent="0.25">
      <c r="A48" s="57" t="s">
        <v>101</v>
      </c>
      <c r="B48" s="57"/>
      <c r="C48" s="10"/>
    </row>
    <row r="49" spans="1:3" x14ac:dyDescent="0.25">
      <c r="A49" s="57" t="s">
        <v>102</v>
      </c>
      <c r="B49" s="57"/>
      <c r="C49" s="10"/>
    </row>
    <row r="50" spans="1:3" x14ac:dyDescent="0.25">
      <c r="A50" s="57" t="s">
        <v>103</v>
      </c>
      <c r="B50" s="57"/>
      <c r="C50" s="10"/>
    </row>
    <row r="51" spans="1:3" x14ac:dyDescent="0.25">
      <c r="A51" s="57" t="s">
        <v>104</v>
      </c>
      <c r="B51" s="57"/>
      <c r="C51" s="10"/>
    </row>
    <row r="52" spans="1:3" x14ac:dyDescent="0.25">
      <c r="A52" s="57" t="s">
        <v>105</v>
      </c>
      <c r="B52" s="57"/>
      <c r="C52" s="10"/>
    </row>
    <row r="53" spans="1:3" x14ac:dyDescent="0.25">
      <c r="A53" s="58"/>
      <c r="B53" s="58"/>
      <c r="C53" s="10"/>
    </row>
  </sheetData>
  <mergeCells count="49">
    <mergeCell ref="B14:C14"/>
    <mergeCell ref="A1:C1"/>
    <mergeCell ref="B8:C8"/>
    <mergeCell ref="B9:C9"/>
    <mergeCell ref="B12:C12"/>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zoomScale="80" zoomScaleNormal="8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600000000000001" x14ac:dyDescent="0.35">
      <c r="A1" s="67" t="s">
        <v>43</v>
      </c>
      <c r="B1" s="67"/>
      <c r="C1" s="67"/>
    </row>
    <row r="2" spans="1:6" ht="14.45" x14ac:dyDescent="0.35">
      <c r="A2" s="19" t="s">
        <v>25</v>
      </c>
      <c r="B2" s="76" t="str">
        <f>'[2]AUTOS NOTA 321'!B2:C2</f>
        <v xml:space="preserve">SINIESTRO   LEGIS </v>
      </c>
      <c r="C2" s="77"/>
    </row>
    <row r="3" spans="1:6" ht="14.45" x14ac:dyDescent="0.35">
      <c r="A3" s="20" t="s">
        <v>11</v>
      </c>
      <c r="B3" s="78" t="str">
        <f>'GENERALES NOTA 322'!B2:C2</f>
        <v>76001333301720190020800</v>
      </c>
      <c r="C3" s="78"/>
    </row>
    <row r="4" spans="1:6" ht="14.45" x14ac:dyDescent="0.35">
      <c r="A4" s="20" t="s">
        <v>0</v>
      </c>
      <c r="B4" s="78" t="str">
        <f>'GENERALES NOTA 322'!B3:C3</f>
        <v>JUZGADO 17 ADMINISTRATIVO ORAL DEL CIRCUITO DE CALI</v>
      </c>
      <c r="C4" s="78"/>
    </row>
    <row r="5" spans="1:6" ht="14.45" x14ac:dyDescent="0.35">
      <c r="A5" s="20" t="s">
        <v>109</v>
      </c>
      <c r="B5" s="78" t="str">
        <f>'GENERALES NOTA 322'!B4:C4</f>
        <v>EMPRESAS MUNICIPALES DE CALI EMCALI E.I.C.E.</v>
      </c>
      <c r="C5" s="78"/>
    </row>
    <row r="6" spans="1:6" ht="14.45" customHeight="1" x14ac:dyDescent="0.35">
      <c r="A6" s="20" t="s">
        <v>1</v>
      </c>
      <c r="B6" s="78" t="str">
        <f>'GENERALES NOTA 322'!B5:C5</f>
        <v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Hermano de la lesionada – T.I. 1.143.995.873;
.- Danna Angélica Montaño Estupiñan – Hermana de la lesionada – T.I. 1.143.955.096;
</v>
      </c>
      <c r="C6" s="78"/>
    </row>
    <row r="7" spans="1:6" x14ac:dyDescent="0.25">
      <c r="A7" s="20" t="s">
        <v>110</v>
      </c>
      <c r="B7" s="78" t="str">
        <f>'GENERALES NOTA 322'!B6:C6</f>
        <v>LLAMADA EN GARANTIA</v>
      </c>
      <c r="C7" s="78"/>
    </row>
    <row r="8" spans="1:6" ht="29.1" x14ac:dyDescent="0.35">
      <c r="A8" s="20" t="s">
        <v>46</v>
      </c>
      <c r="B8" s="72">
        <f>'GENERALES NOTA 322'!B15:C15</f>
        <v>495848993</v>
      </c>
      <c r="C8" s="73"/>
    </row>
    <row r="9" spans="1:6" x14ac:dyDescent="0.25">
      <c r="A9" s="79" t="s">
        <v>47</v>
      </c>
      <c r="B9" s="80" t="s">
        <v>48</v>
      </c>
      <c r="C9" s="81"/>
    </row>
    <row r="10" spans="1:6" x14ac:dyDescent="0.25">
      <c r="A10" s="79"/>
      <c r="B10" s="21" t="s">
        <v>49</v>
      </c>
      <c r="C10" s="18">
        <f>'GENERALES NOTA 322'!C17</f>
        <v>624993</v>
      </c>
    </row>
    <row r="11" spans="1:6" x14ac:dyDescent="0.25">
      <c r="A11" s="79"/>
      <c r="B11" s="21" t="s">
        <v>50</v>
      </c>
      <c r="C11" s="18">
        <f>'GENERALES NOTA 322'!C18</f>
        <v>1224000</v>
      </c>
    </row>
    <row r="12" spans="1:6" x14ac:dyDescent="0.25">
      <c r="A12" s="79"/>
      <c r="B12" s="80"/>
      <c r="C12" s="81"/>
    </row>
    <row r="13" spans="1:6" x14ac:dyDescent="0.25">
      <c r="A13" s="79"/>
      <c r="B13" s="21" t="s">
        <v>112</v>
      </c>
      <c r="C13" s="23">
        <v>390000000</v>
      </c>
    </row>
    <row r="14" spans="1:6" x14ac:dyDescent="0.25">
      <c r="A14" s="79"/>
      <c r="B14" s="21" t="s">
        <v>113</v>
      </c>
      <c r="C14" s="23">
        <v>104000000</v>
      </c>
      <c r="E14" t="s">
        <v>59</v>
      </c>
      <c r="F14" s="16">
        <v>0.7</v>
      </c>
    </row>
    <row r="15" spans="1:6" x14ac:dyDescent="0.25">
      <c r="A15" s="22" t="s">
        <v>44</v>
      </c>
      <c r="B15" s="76" t="s">
        <v>129</v>
      </c>
      <c r="C15" s="77"/>
    </row>
    <row r="16" spans="1:6" ht="15" customHeight="1" x14ac:dyDescent="0.25">
      <c r="A16" s="20" t="s">
        <v>45</v>
      </c>
      <c r="B16" s="74" t="s">
        <v>162</v>
      </c>
      <c r="C16" s="75"/>
    </row>
    <row r="17" spans="1:3" ht="28.5" customHeight="1" x14ac:dyDescent="0.35">
      <c r="A17" s="13" t="s">
        <v>52</v>
      </c>
      <c r="B17" s="84">
        <f>((C19+C20+C22+C23)-C26)*C25*C27</f>
        <v>249600000</v>
      </c>
      <c r="C17" s="84"/>
    </row>
    <row r="18" spans="1:3" ht="14.45" x14ac:dyDescent="0.35">
      <c r="A18" s="22" t="s">
        <v>53</v>
      </c>
      <c r="B18" s="82" t="s">
        <v>48</v>
      </c>
      <c r="C18" s="83"/>
    </row>
    <row r="19" spans="1:3" x14ac:dyDescent="0.25">
      <c r="A19" s="90"/>
      <c r="B19" s="21" t="s">
        <v>49</v>
      </c>
      <c r="C19" s="18">
        <v>0</v>
      </c>
    </row>
    <row r="20" spans="1:3" x14ac:dyDescent="0.25">
      <c r="A20" s="91"/>
      <c r="B20" s="21" t="s">
        <v>50</v>
      </c>
      <c r="C20" s="18">
        <v>0</v>
      </c>
    </row>
    <row r="21" spans="1:3" x14ac:dyDescent="0.25">
      <c r="A21" s="91"/>
      <c r="B21" s="80" t="s">
        <v>51</v>
      </c>
      <c r="C21" s="81"/>
    </row>
    <row r="22" spans="1:3" x14ac:dyDescent="0.25">
      <c r="A22" s="91"/>
      <c r="B22" s="21" t="s">
        <v>112</v>
      </c>
      <c r="C22" s="18">
        <v>234000000</v>
      </c>
    </row>
    <row r="23" spans="1:3" ht="45" x14ac:dyDescent="0.25">
      <c r="A23" s="91"/>
      <c r="B23" s="21" t="s">
        <v>114</v>
      </c>
      <c r="C23" s="18">
        <v>78000000</v>
      </c>
    </row>
    <row r="24" spans="1:3" x14ac:dyDescent="0.25">
      <c r="A24" s="91"/>
      <c r="B24" s="80" t="s">
        <v>115</v>
      </c>
      <c r="C24" s="81"/>
    </row>
    <row r="25" spans="1:3" ht="14.45" x14ac:dyDescent="0.35">
      <c r="A25" s="24"/>
      <c r="B25" s="21" t="s">
        <v>127</v>
      </c>
      <c r="C25" s="25">
        <v>0.8</v>
      </c>
    </row>
    <row r="26" spans="1:3" ht="14.45" x14ac:dyDescent="0.35">
      <c r="A26" s="26"/>
      <c r="B26" s="21" t="s">
        <v>116</v>
      </c>
      <c r="C26" s="27">
        <v>0</v>
      </c>
    </row>
    <row r="27" spans="1:3" ht="14.45" x14ac:dyDescent="0.35">
      <c r="A27" s="26"/>
      <c r="B27" s="21" t="s">
        <v>135</v>
      </c>
      <c r="C27" s="25">
        <v>1</v>
      </c>
    </row>
    <row r="28" spans="1:3" x14ac:dyDescent="0.25">
      <c r="A28" s="17" t="s">
        <v>107</v>
      </c>
      <c r="B28" s="84">
        <f>IFERROR(B17*(VLOOKUP(B15,Hoja2!$G$1:$H$6,2,0)),16666)</f>
        <v>62400000</v>
      </c>
      <c r="C28" s="84"/>
    </row>
    <row r="29" spans="1:3" ht="30" x14ac:dyDescent="0.25">
      <c r="A29" s="20" t="s">
        <v>54</v>
      </c>
      <c r="B29" s="85" t="s">
        <v>160</v>
      </c>
      <c r="C29" s="86"/>
    </row>
    <row r="30" spans="1:3" ht="30" x14ac:dyDescent="0.25">
      <c r="A30" s="20" t="s">
        <v>55</v>
      </c>
      <c r="B30" s="87" t="s">
        <v>161</v>
      </c>
      <c r="C30" s="88"/>
    </row>
    <row r="31" spans="1:3" ht="18.75" x14ac:dyDescent="0.25">
      <c r="A31" s="28" t="s">
        <v>117</v>
      </c>
      <c r="B31" s="28"/>
      <c r="C31" s="28"/>
    </row>
    <row r="32" spans="1:3" x14ac:dyDescent="0.25">
      <c r="A32" s="29" t="s">
        <v>118</v>
      </c>
      <c r="B32" s="89"/>
      <c r="C32" s="89"/>
    </row>
    <row r="33" spans="1:3" x14ac:dyDescent="0.25">
      <c r="A33" s="29" t="s">
        <v>119</v>
      </c>
      <c r="B33" s="89"/>
      <c r="C33" s="89"/>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600000000000001" x14ac:dyDescent="0.35">
      <c r="A1" s="67" t="s">
        <v>56</v>
      </c>
      <c r="B1" s="67"/>
      <c r="C1" s="67"/>
    </row>
    <row r="2" spans="1:3" ht="17.100000000000001" customHeight="1" x14ac:dyDescent="0.35">
      <c r="A2" s="12" t="s">
        <v>25</v>
      </c>
      <c r="B2" s="68" t="str">
        <f>'[2]AUTOS NOTA 321'!B2:C2</f>
        <v xml:space="preserve">SINIESTRO   LEGIS </v>
      </c>
      <c r="C2" s="69"/>
    </row>
    <row r="3" spans="1:3" ht="15.95" customHeight="1" x14ac:dyDescent="0.35">
      <c r="A3" s="5" t="s">
        <v>11</v>
      </c>
      <c r="B3" s="38" t="str">
        <f>'GENERALES NOTA 322'!B2:C2</f>
        <v>76001333301720190020800</v>
      </c>
      <c r="C3" s="38"/>
    </row>
    <row r="4" spans="1:3" ht="14.45" x14ac:dyDescent="0.35">
      <c r="A4" s="5" t="s">
        <v>0</v>
      </c>
      <c r="B4" s="38" t="str">
        <f>'GENERALES NOTA 322'!B3:C3</f>
        <v>JUZGADO 17 ADMINISTRATIVO ORAL DEL CIRCUITO DE CALI</v>
      </c>
      <c r="C4" s="38"/>
    </row>
    <row r="5" spans="1:3" ht="29.1" customHeight="1" x14ac:dyDescent="0.35">
      <c r="A5" s="5" t="s">
        <v>109</v>
      </c>
      <c r="B5" s="38" t="str">
        <f>'GENERALES NOTA 322'!B4:C4</f>
        <v>EMPRESAS MUNICIPALES DE CALI EMCALI E.I.C.E.</v>
      </c>
      <c r="C5" s="38"/>
    </row>
    <row r="6" spans="1:3" x14ac:dyDescent="0.25">
      <c r="A6" s="5" t="s">
        <v>1</v>
      </c>
      <c r="B6" s="38" t="str">
        <f>'GENERALES NOTA 322'!B5:C5</f>
        <v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Hermano de la lesionada – T.I. 1.143.995.873;
.- Danna Angélica Montaño Estupiñan – Hermana de la lesionada – T.I. 1.143.955.096;
</v>
      </c>
      <c r="C6" s="38"/>
    </row>
    <row r="7" spans="1:3" ht="43.5" customHeight="1" x14ac:dyDescent="0.25">
      <c r="A7" s="5" t="s">
        <v>110</v>
      </c>
      <c r="B7" s="38" t="str">
        <f>'GENERALES NOTA 322'!B6:C6</f>
        <v>LLAMADA EN GARANTIA</v>
      </c>
      <c r="C7" s="38"/>
    </row>
    <row r="8" spans="1:3" ht="14.45" x14ac:dyDescent="0.35">
      <c r="A8" s="5" t="s">
        <v>121</v>
      </c>
      <c r="B8" s="38"/>
      <c r="C8" s="38"/>
    </row>
    <row r="9" spans="1:3" ht="14.45" x14ac:dyDescent="0.35">
      <c r="A9" s="14" t="s">
        <v>53</v>
      </c>
      <c r="B9" s="92"/>
      <c r="C9" s="92"/>
    </row>
    <row r="10" spans="1:3" ht="14.45" x14ac:dyDescent="0.35">
      <c r="A10" s="14" t="s">
        <v>122</v>
      </c>
      <c r="B10" s="38"/>
      <c r="C10" s="38"/>
    </row>
    <row r="11" spans="1:3" ht="30" x14ac:dyDescent="0.25">
      <c r="A11" s="14" t="s">
        <v>123</v>
      </c>
      <c r="B11" s="93"/>
      <c r="C11" s="58"/>
    </row>
    <row r="12" spans="1:3" ht="57.95" x14ac:dyDescent="0.35">
      <c r="A12" s="5" t="s">
        <v>65</v>
      </c>
      <c r="B12" s="38"/>
      <c r="C12" s="38"/>
    </row>
    <row r="13" spans="1:3" ht="57.95" x14ac:dyDescent="0.35">
      <c r="A13" s="5" t="s">
        <v>66</v>
      </c>
      <c r="B13" s="38"/>
      <c r="C13" s="38"/>
    </row>
    <row r="14" spans="1:3" ht="14.45" x14ac:dyDescent="0.35">
      <c r="A14" s="5" t="s">
        <v>67</v>
      </c>
      <c r="B14" s="10"/>
      <c r="C14" s="10"/>
    </row>
    <row r="15" spans="1:3" x14ac:dyDescent="0.25">
      <c r="A15" s="14" t="s">
        <v>124</v>
      </c>
      <c r="B15" s="38"/>
      <c r="C15" s="38"/>
    </row>
    <row r="16" spans="1:3" ht="14.45" x14ac:dyDescent="0.35">
      <c r="A16" s="10" t="s">
        <v>125</v>
      </c>
      <c r="B16" s="58"/>
      <c r="C16" s="58"/>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35">
      <c r="A1" t="s">
        <v>126</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7" t="s">
        <v>60</v>
      </c>
      <c r="B1" t="s">
        <v>32</v>
      </c>
      <c r="C1" s="7" t="s">
        <v>31</v>
      </c>
      <c r="D1" s="7"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ht="14.45" x14ac:dyDescent="0.35">
      <c r="E6" s="1" t="s">
        <v>18</v>
      </c>
      <c r="G6" s="2" t="s">
        <v>133</v>
      </c>
      <c r="H6" s="4">
        <v>0.3</v>
      </c>
      <c r="J6" t="s">
        <v>87</v>
      </c>
    </row>
    <row r="7" spans="1:12" x14ac:dyDescent="0.25">
      <c r="E7" s="1" t="s">
        <v>23</v>
      </c>
      <c r="G7" s="2" t="s">
        <v>57</v>
      </c>
    </row>
    <row r="8" spans="1:12" ht="14.45"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SCR</cp:lastModifiedBy>
  <dcterms:created xsi:type="dcterms:W3CDTF">2020-12-07T14:41:17Z</dcterms:created>
  <dcterms:modified xsi:type="dcterms:W3CDTF">2024-02-12T20:07:32Z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