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docs.live.net/afc4810c17523101/Escritorio/GHA/ALLIANZ/SUPERFINANCIERA/2023-6443 - SOR MARINA PEREZ Vs. ALLIANZ/"/>
    </mc:Choice>
  </mc:AlternateContent>
  <xr:revisionPtr revIDLastSave="17" documentId="8_{9E400ED5-F2FB-45B5-9712-2335FD6AB580}" xr6:coauthVersionLast="47" xr6:coauthVersionMax="47" xr10:uidLastSave="{D6F254B2-7D07-492F-96C5-5F5B08CBDF96}"/>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l="1"/>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<sst xmlns="http://schemas.openxmlformats.org/spreadsheetml/2006/main" count="237" uniqueCount="172">
  <si>
    <t>SOLICITUD DE ANTECEDENTES -ABOGADO EXTERNO-</t>
  </si>
  <si>
    <t>Radicado(23 digitos)</t>
  </si>
  <si>
    <t>2023133968 - EXP. 2023-6443</t>
  </si>
  <si>
    <t>Juzgado</t>
  </si>
  <si>
    <t>SUPERINTENDENCIA FINANCIERA DE COLOMBIA</t>
  </si>
  <si>
    <t>Demandado</t>
  </si>
  <si>
    <t>ALLIANZ SEGUROS S.A.</t>
  </si>
  <si>
    <t xml:space="preserve">Demandante </t>
  </si>
  <si>
    <t>SOR MARINA PEREZ SUAREZ</t>
  </si>
  <si>
    <t>Tipo de vinculacion compañía</t>
  </si>
  <si>
    <t>DEMANDA DIRECTA</t>
  </si>
  <si>
    <t xml:space="preserve">Tipo de perjucio </t>
  </si>
  <si>
    <t>SUSTRACCIÓN TOTAL</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</si>
  <si>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</si>
  <si>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</si>
  <si>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</si>
  <si>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</si>
  <si>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</si>
  <si>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</si>
  <si>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</si>
  <si>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</si>
  <si>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</si>
  <si>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</si>
  <si>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</si>
  <si>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</si>
  <si>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</si>
  <si>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</si>
  <si>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</si>
  <si>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</si>
  <si>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</si>
  <si>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</si>
  <si>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</si>
  <si>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r>
      <rPr>
        <b/>
        <sz val="11"/>
        <color theme="1"/>
        <rFont val="Calibri"/>
        <family val="2"/>
        <scheme val="minor"/>
      </rPr>
      <t xml:space="preserve">1. </t>
    </r>
    <r>
      <rPr>
        <sz val="11"/>
        <color theme="1"/>
        <rFont val="Calibri"/>
        <family val="2"/>
        <scheme val="minor"/>
      </rPr>
      <t xml:space="preserve">Refiere la demandante que es propietaria del vehículo de placas GDW713 (asegurado), el cual era destinado para el servicio de transporte, siendo que para el día 20 de enero de 2023 mientras se encontraba en ruta y era conducido por el señor NESTOR ABELARDO GUTIERREZ ZAPATA, desapareció junto al conductor teniéndose un último registro del GPS de fecha 22 de enero de 2023 en el municipio del Caguán (Neiva).
</t>
    </r>
    <r>
      <rPr>
        <b/>
        <sz val="11"/>
        <color theme="1"/>
        <rFont val="Calibri"/>
        <family val="2"/>
        <scheme val="minor"/>
      </rPr>
      <t xml:space="preserve">2. </t>
    </r>
    <r>
      <rPr>
        <sz val="11"/>
        <color theme="1"/>
        <rFont val="Calibri"/>
        <family val="2"/>
        <scheme val="minor"/>
      </rPr>
      <t xml:space="preserve">De acuerdo con las denuncias presentadas por la demandante, se determinó la configuración del delito de desaparición forzada frente al señor NESTOR ABELARDO GUTIERREZ ZAPATA y de hurto frente al vehículo de placas GDW713.
</t>
    </r>
    <r>
      <rPr>
        <b/>
        <sz val="11"/>
        <color theme="1"/>
        <rFont val="Calibri"/>
        <family val="2"/>
        <scheme val="minor"/>
      </rPr>
      <t xml:space="preserve">3. </t>
    </r>
    <r>
      <rPr>
        <sz val="11"/>
        <color theme="1"/>
        <rFont val="Calibri"/>
        <family val="2"/>
        <scheme val="minor"/>
      </rPr>
      <t>En razón de lo anterior, la demandante presentó reclamación formal a la Aseguradora la cual fue objetada en primera medida por considerarse que las circunstancias atendían a un hurto agravado por la confianza y posteriormente con la respuesta a la solicitud de reconsideración, se determinó que no se encontraban comprobadas las circunstancias de modo, tiempo y lugar bajo las cuales había ocurrido el evento.</t>
    </r>
  </si>
  <si>
    <t>Asegurado</t>
  </si>
  <si>
    <t>Nit Asegurado</t>
  </si>
  <si>
    <t>Placa vehículo asegurado (si aplica)</t>
  </si>
  <si>
    <t>GDW713</t>
  </si>
  <si>
    <t>No. Póliza vinculada</t>
  </si>
  <si>
    <t>022483125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</si>
  <si>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</si>
  <si>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</si>
  <si>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</si>
  <si>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</si>
  <si>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</si>
  <si>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</si>
  <si>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</si>
  <si>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</si>
  <si>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</si>
  <si>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</si>
  <si>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</si>
  <si>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OCURRENCIA</t>
  </si>
  <si>
    <t xml:space="preserve">VIGENCIA </t>
  </si>
  <si>
    <t>Desde las 00:00 horas del 01/07/2022 hasta las 24:00 horas del 30/06/2023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</si>
  <si>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</si>
  <si>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</si>
  <si>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</si>
  <si>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</si>
  <si>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</si>
  <si>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</si>
  <si>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</si>
  <si>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</si>
  <si>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</si>
  <si>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</si>
  <si>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</si>
  <si>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</si>
  <si>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</si>
  <si>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</si>
  <si>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</si>
  <si>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</si>
  <si>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</si>
  <si>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</si>
  <si>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</si>
  <si>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</si>
  <si>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</si>
  <si>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</si>
  <si>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</si>
  <si>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</si>
  <si>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</si>
  <si>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</si>
  <si>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</si>
  <si>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</si>
  <si>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</si>
  <si>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</si>
  <si>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</si>
  <si>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</si>
  <si>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</si>
  <si>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</si>
  <si>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</si>
  <si>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</si>
  <si>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</si>
  <si>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</si>
  <si>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</si>
  <si>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</si>
  <si>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</si>
  <si>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</si>
  <si>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</si>
  <si>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</si>
  <si>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</si>
  <si>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</si>
  <si>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</si>
  <si>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</si>
  <si>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</si>
  <si>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</si>
  <si>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</si>
  <si>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</si>
  <si>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</si>
  <si>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</si>
  <si>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</si>
  <si>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</si>
  <si>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</si>
  <si>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</si>
  <si>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</si>
  <si>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</si>
  <si>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</si>
  <si>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</si>
  <si>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</si>
  <si>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</si>
  <si>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</si>
  <si>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</si>
  <si>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</si>
  <si>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</si>
  <si>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</si>
  <si>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</si>
  <si>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</si>
  <si>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</si>
  <si>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</si>
  <si>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</si>
  <si>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</si>
  <si>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</si>
  <si>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</si>
  <si>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</si>
  <si>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</si>
  <si>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</si>
  <si>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</si>
  <si>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</si>
  <si>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</si>
  <si>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</si>
  <si>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</si>
  <si>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</si>
  <si>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</si>
  <si>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</si>
  <si>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</si>
  <si>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</si>
  <si>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</si>
  <si>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</si>
  <si>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</si>
  <si>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</si>
  <si>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</si>
  <si>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</si>
  <si>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</si>
  <si>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</si>
  <si>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</si>
  <si>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</si>
  <si>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</si>
  <si>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</si>
  <si>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</si>
  <si>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</si>
  <si>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</si>
  <si>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</si>
  <si>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</si>
  <si>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</si>
  <si>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</si>
  <si>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</si>
  <si>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</si>
  <si>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</si>
  <si>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</si>
  <si>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SINIESTRO 123073737 - LEGIS APJ32183</t>
  </si>
  <si>
    <t>Valor Asegurado Hurto Vehiculo</t>
  </si>
  <si>
    <t>Intereses Moratorios</t>
  </si>
  <si>
    <t>Como liquidación objetiva de las pretensiones se estima un monto de $171.248.813.
1. Valor Asegurado Hurto Mayor Cuantía: Por concepto del amparo de hurto de mayor cuantía contemplado en la Póliza No. 022483125 / 0, se estima como límite la suma de $131.800.000.  Dado que en la póliza se establece que el valor asegurado será el menor entre el definido en la Guía de Valores Fasecolda y el valor asegurado en la carátula, debe aclararse que el menor valor es el de la carátula, pues en la guía de Fasecolda este vehículo registra un valor de $145.500.000. 
2. Intereses de Mora: Se tendrá por intereses moratorios la suma de $39.448.813 contados desde el mes siguiente a la fecha en que se efectuó la reclamación por parte de la asegurada, esto es, a partir del 28 de febrero de 2023, hasta la fecha de presentación del presente informe.
3. Deducible: No se encuentra contemplado dentro del contrato de seguro, deducible alguno para el amparo de hurto de mayor cuantía.</t>
  </si>
  <si>
    <t>EXCEPCIONES DE MERITO FRENTE A LA DEMANDA:
1. INEXISTENCIA DE OBLIGACIÓN DE INDEMNIZAR POR INCUMPLIMIENTO DE LAS CARGAS DEL ARTÍCULO 1077 DEL CÓDIGO DE COMERCIO.
2. FALTA DE COBERTURA MATERIAL DE LA PÓLIZA, DADO QUE LA CULPA GRAVE REPRESENTA UN HECHO NO ASEGURABLE. 
3. INEXISTENCIA DE OBLIGACIÓN INDEMNIZATORIA POR CUANTO LOS ACTOS POTESTATIVOS SON INASEGURABLES.
4. FALTA DE COBERTURA MATERIAL POR TRATARSE DE UN RIESGO EXPRESAMENTE EXCLUIDO DE AMPARO.
5. CARÁCTER MERAMENTE INDEMNIZATORIO DE LOS CONTRATOS DE SEGURO.
6. IMPROCEDENCIA DEL COBRO DE INTERESES MORATORIOS.
7. EN CUALQUIER CASO, DE NINGUNA FORMA SE PODRÁ EXCEDER EL LIMITE DEL VALOR ASEGURADO.
8. DISPONIBILIDAD DEL VALOR ASEGURADO.
9. APLICACIÓN AL CLAUSULADO GENERAL DEL CONTRATO DE SEGURO – EN CASO DE ACREDITARSE EL HURTO DEL VEHÍCULO ASEGURADO, ESTE DEBERÁ TRANSFERIRSE A ALLIANZ SEGUROS S.A. 
10. PRESCRIPCIÓN Y/O CADUCIDAD: APLICACIÓN DEL ARTÍCULO 58 NUMERAL 3 DE LA LEY 1480 DE 2011.
11. GENERICA O INNOMINADA Y OTRAS.</t>
  </si>
  <si>
    <t>La contingencia se califica como PROBABLE toda vez que de las pruebas recaudadas en el proceso se determina que los hechos probablemente si ocurrieron como lo dispone la demandante. Adicionalmente la Póliza presta cobertura material y temporal.
Lo primero que debe tomarse en consideración, es que la Póliza de seguro No. 022483125 / 0, cuyo asegurado es SOR MARINA PEREZ SUAREZ, presta cobertura temporal y material, de conformidad con los hechos y pretensiones expuestos en el líbelo de la demanda. Frente a la cobertura temporal, debe señalarse que el hecho, esto es, el hurto del vehículo de placas GDW713, ocurrió el 20 de enero de 2023, es decir, acaeció dentro de la vigencia de la póliza comprendida entre el 01 de julio de 2022 y el 30 de junio de 2023. Aunado a ello, presta cobertura material en tanto ampara el hurto de mayor cuantía, pretensión que se le endilga a la Compañía de Seguros. 
Por otro lado, frente a la obligación indemnizatoria de la Compañía, debe indicarse que en este caso existe un informe del Instituto Nacional de Investigación y Prevención de Fraude - INIF, elaborado por solicitud de la Compañía, en el que se evidencia la posibilidad de que el hurto si haya ocurrido como consecuencia de la desaparición forzada del señor NESTOR ABELARDO GUTIERREZ ZAPATA y consecuencialmente del vehículo asegurado, tal como fue dispuesto por la demandante. Ahora, si bien el INIF indica que no es procedente dar trámite a la reclamación por haberse efectuado con base a una denuncia por el delito de desaparición forzada, lo cierto es que la demandante el día 23 de febrero de 2023 radicó denuncia por el delito de hurto sobre el automotor, la cual fue aportada a ALLIANZ SEGUROS S.A., así como la respectiva constancia de no recuperación del automotor expedida por la Fiscalía 01 Local Patrimonio Económico de Neiva. En ese sentido existiría obligación condicional de la Compañía de pagar el siniestro a la señora SOR MARINA PEREZ SUAREZ con cargo al amparo de hurto de mayor cuantía.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</si>
</sst>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7" fontId="0" fillId="0" borderId="0" xfId="0" applyNumberFormat="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5" zoomScaleNormal="100" workbookViewId="0">
      <selection activeCell="B30" sqref="B30:C30"/>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ht="14.5" customHeight="1" x14ac:dyDescent="0.35">
      <c r="A2" s="5" t="s">
        <v>1</v>
      </c>
      <c r="B2" s="49" t="s">
        <v>2</v>
      </c>
      <c r="C2" s="50"/>
    </row>
    <row r="3" spans="1:3" ht="14.5" customHeight="1" x14ac:dyDescent="0.35">
      <c r="A3" s="5" t="s">
        <v>3</v>
      </c>
      <c r="B3" s="45" t="s">
        <v>4</v>
      </c>
      <c r="C3" s="46"/>
    </row>
    <row r="4" spans="1:3" ht="14.5" customHeight="1" x14ac:dyDescent="0.35">
      <c r="A4" s="5" t="s">
        <v>5</v>
      </c>
      <c r="B4" s="45" t="s">
        <v>6</v>
      </c>
      <c r="C4" s="46"/>
    </row>
    <row r="5" spans="1:3" ht="14.5" customHeight="1" x14ac:dyDescent="0.35">
      <c r="A5" s="5" t="s">
        <v>7</v>
      </c>
      <c r="B5" s="45" t="s">
        <v>8</v>
      </c>
      <c r="C5" s="46"/>
    </row>
    <row r="6" spans="1:3" ht="14.5" customHeight="1" x14ac:dyDescent="0.35">
      <c r="A6" s="5" t="s">
        <v>9</v>
      </c>
      <c r="B6" s="48" t="s">
        <v>10</v>
      </c>
      <c r="C6" s="48"/>
    </row>
    <row r="7" spans="1:3" ht="14.5" customHeight="1" x14ac:dyDescent="0.35">
      <c r="A7" s="27" t="s">
        <v>11</v>
      </c>
      <c r="B7" s="45" t="s">
        <v>12</v>
      </c>
      <c r="C7" s="46"/>
    </row>
    <row r="8" spans="1:3" ht="14.5" customHeight="1" x14ac:dyDescent="0.35">
      <c r="A8" s="28" t="s">
        <v>13</v>
      </c>
      <c r="B8" s="48" t="s">
        <v>14</v>
      </c>
      <c r="C8" s="48"/>
    </row>
    <row r="9" spans="1:3" ht="14.5" customHeight="1" x14ac:dyDescent="0.35">
      <c r="A9" s="28" t="s">
        <v>15</v>
      </c>
      <c r="B9" s="48" t="s">
        <v>14</v>
      </c>
      <c r="C9" s="48"/>
    </row>
    <row r="10" spans="1:3" ht="14.5" customHeight="1" x14ac:dyDescent="0.35">
      <c r="A10" s="28" t="s">
        <v>16</v>
      </c>
      <c r="B10" s="48" t="s">
        <v>14</v>
      </c>
      <c r="C10" s="48"/>
    </row>
    <row r="11" spans="1:3" ht="14.5" customHeight="1" x14ac:dyDescent="0.35">
      <c r="A11" s="29" t="s">
        <v>17</v>
      </c>
      <c r="B11" s="48" t="s">
        <v>14</v>
      </c>
      <c r="C11" s="48"/>
    </row>
    <row r="12" spans="1:3" ht="14.5" customHeight="1" x14ac:dyDescent="0.35">
      <c r="A12" s="5" t="s">
        <v>18</v>
      </c>
      <c r="B12" s="48" t="s">
        <v>14</v>
      </c>
      <c r="C12" s="48"/>
    </row>
    <row r="13" spans="1:3" ht="14.5" customHeight="1" x14ac:dyDescent="0.35">
      <c r="A13" s="5" t="s">
        <v>19</v>
      </c>
      <c r="B13" s="48" t="s">
        <v>14</v>
      </c>
      <c r="C13" s="48"/>
    </row>
    <row r="14" spans="1:3" ht="14.5" customHeight="1" x14ac:dyDescent="0.35">
      <c r="A14" s="5" t="s">
        <v>20</v>
      </c>
      <c r="B14" s="48" t="s">
        <v>14</v>
      </c>
      <c r="C14" s="48"/>
    </row>
    <row r="15" spans="1:3" ht="14.5" customHeight="1" x14ac:dyDescent="0.35">
      <c r="A15" s="5" t="s">
        <v>21</v>
      </c>
      <c r="B15" s="48" t="s">
        <v>14</v>
      </c>
      <c r="C15" s="48"/>
    </row>
    <row r="16" spans="1:3" ht="14.5" customHeight="1" x14ac:dyDescent="0.35">
      <c r="A16" s="5" t="s">
        <v>22</v>
      </c>
      <c r="B16" s="48" t="s">
        <v>14</v>
      </c>
      <c r="C16" s="48"/>
    </row>
    <row r="17" spans="1:3" ht="14.5" customHeight="1" x14ac:dyDescent="0.35">
      <c r="A17" s="5" t="s">
        <v>23</v>
      </c>
      <c r="B17" s="48" t="s">
        <v>14</v>
      </c>
      <c r="C17" s="48"/>
    </row>
    <row r="18" spans="1:3" ht="14.5" customHeight="1" x14ac:dyDescent="0.35">
      <c r="A18" s="5" t="s">
        <v>24</v>
      </c>
      <c r="B18" s="48" t="s">
        <v>14</v>
      </c>
      <c r="C18" s="48"/>
    </row>
    <row r="19" spans="1:3" ht="14.5" customHeight="1" x14ac:dyDescent="0.35">
      <c r="A19" s="5" t="s">
        <v>25</v>
      </c>
      <c r="B19" s="48" t="s">
        <v>14</v>
      </c>
      <c r="C19" s="48"/>
    </row>
    <row r="20" spans="1:3" ht="14.5" customHeight="1" x14ac:dyDescent="0.35">
      <c r="A20" s="5" t="s">
        <v>26</v>
      </c>
      <c r="B20" s="48" t="s">
        <v>14</v>
      </c>
      <c r="C20" s="48"/>
    </row>
    <row r="21" spans="1:3" ht="14.5" customHeight="1" x14ac:dyDescent="0.35">
      <c r="A21" s="5" t="s">
        <v>27</v>
      </c>
      <c r="B21" s="48" t="s">
        <v>14</v>
      </c>
      <c r="C21" s="48"/>
    </row>
    <row r="22" spans="1:3" ht="14.5" customHeight="1" x14ac:dyDescent="0.35">
      <c r="A22" s="28" t="s">
        <v>28</v>
      </c>
      <c r="B22" s="58">
        <v>44946</v>
      </c>
      <c r="C22" s="57"/>
    </row>
    <row r="23" spans="1:3" ht="14.5" customHeight="1" x14ac:dyDescent="0.35">
      <c r="A23" s="28" t="s">
        <v>29</v>
      </c>
      <c r="B23" s="44">
        <v>45200</v>
      </c>
    </row>
    <row r="24" spans="1:3" ht="14.5" customHeight="1" x14ac:dyDescent="0.35">
      <c r="A24" s="28" t="s">
        <v>30</v>
      </c>
      <c r="B24" s="58">
        <v>45239</v>
      </c>
      <c r="C24" s="58"/>
    </row>
    <row r="25" spans="1:3" x14ac:dyDescent="0.35">
      <c r="A25" s="51" t="s">
        <v>31</v>
      </c>
      <c r="B25" s="57" t="s">
        <v>32</v>
      </c>
      <c r="C25" s="53"/>
    </row>
    <row r="26" spans="1:3" x14ac:dyDescent="0.35">
      <c r="A26" s="51"/>
      <c r="B26" s="53"/>
      <c r="C26" s="53"/>
    </row>
    <row r="27" spans="1:3" ht="100.5" customHeight="1" x14ac:dyDescent="0.35">
      <c r="A27" s="51"/>
      <c r="B27" s="53"/>
      <c r="C27" s="53"/>
    </row>
    <row r="28" spans="1:3" x14ac:dyDescent="0.35">
      <c r="A28" s="28" t="s">
        <v>33</v>
      </c>
      <c r="B28" s="45" t="s">
        <v>8</v>
      </c>
      <c r="C28" s="46"/>
    </row>
    <row r="29" spans="1:3" x14ac:dyDescent="0.35">
      <c r="A29" s="28" t="s">
        <v>34</v>
      </c>
      <c r="B29" s="54">
        <v>39300113</v>
      </c>
      <c r="C29" s="53"/>
    </row>
    <row r="30" spans="1:3" x14ac:dyDescent="0.35">
      <c r="A30" s="28" t="s">
        <v>35</v>
      </c>
      <c r="B30" s="53" t="s">
        <v>36</v>
      </c>
      <c r="C30" s="53"/>
    </row>
    <row r="31" spans="1:3" x14ac:dyDescent="0.35">
      <c r="A31" s="28" t="s">
        <v>37</v>
      </c>
      <c r="B31" s="53" t="s">
        <v>38</v>
      </c>
      <c r="C31" s="53"/>
    </row>
    <row r="32" spans="1:3" x14ac:dyDescent="0.35">
      <c r="A32" s="28" t="s">
        <v>39</v>
      </c>
      <c r="B32" s="55">
        <v>45293</v>
      </c>
      <c r="C32" s="56"/>
    </row>
    <row r="33" spans="1:3" x14ac:dyDescent="0.35">
      <c r="A33" s="5" t="s">
        <v>40</v>
      </c>
      <c r="B33" s="52">
        <v>45293</v>
      </c>
      <c r="C33" s="52"/>
    </row>
    <row r="34" spans="1:3" ht="43.5" x14ac:dyDescent="0.35">
      <c r="A34" s="5" t="s">
        <v>41</v>
      </c>
      <c r="B34" s="52">
        <v>45315</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5:C27"/>
    <mergeCell ref="B24:C24"/>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7" sqref="B7:C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8" t="s">
        <v>42</v>
      </c>
      <c r="B1" s="78"/>
      <c r="C1" s="78"/>
    </row>
    <row r="2" spans="1:3" ht="15.75" customHeight="1" x14ac:dyDescent="0.35">
      <c r="A2" s="20" t="s">
        <v>43</v>
      </c>
      <c r="B2" s="68" t="s">
        <v>166</v>
      </c>
      <c r="C2" s="69"/>
    </row>
    <row r="3" spans="1:3" s="2" customFormat="1" x14ac:dyDescent="0.35">
      <c r="A3" s="5" t="s">
        <v>1</v>
      </c>
      <c r="B3" s="48" t="str">
        <f>'AUTOS  NOTA 322'!B2:C2</f>
        <v>2023133968 - EXP. 2023-6443</v>
      </c>
      <c r="C3" s="48"/>
    </row>
    <row r="4" spans="1:3" s="2" customFormat="1" x14ac:dyDescent="0.35">
      <c r="A4" s="5" t="s">
        <v>3</v>
      </c>
      <c r="B4" s="48" t="str">
        <f>'AUTOS  NOTA 322'!B3:C3</f>
        <v>SUPERINTENDENCIA FINANCIERA DE COLOMBIA</v>
      </c>
      <c r="C4" s="48"/>
    </row>
    <row r="5" spans="1:3" s="2" customFormat="1" x14ac:dyDescent="0.35">
      <c r="A5" s="5" t="s">
        <v>5</v>
      </c>
      <c r="B5" s="48" t="str">
        <f>'AUTOS  NOTA 322'!B4:C4</f>
        <v>ALLIANZ SEGUROS S.A.</v>
      </c>
      <c r="C5" s="48"/>
    </row>
    <row r="6" spans="1:3" s="2" customFormat="1" x14ac:dyDescent="0.35">
      <c r="A6" s="5" t="s">
        <v>7</v>
      </c>
      <c r="B6" s="48" t="str">
        <f>'AUTOS  NOTA 322'!B5:C5</f>
        <v>SOR MARINA PEREZ SUAREZ</v>
      </c>
      <c r="C6" s="48"/>
    </row>
    <row r="7" spans="1:3" s="2" customFormat="1" x14ac:dyDescent="0.35">
      <c r="A7" s="5" t="s">
        <v>9</v>
      </c>
      <c r="B7" s="48" t="str">
        <f>'AUTOS  NOTA 322'!B6:C6</f>
        <v>DEMANDA DIRECTA</v>
      </c>
      <c r="C7" s="48"/>
    </row>
    <row r="8" spans="1:3" s="2" customFormat="1" x14ac:dyDescent="0.35">
      <c r="A8" s="31" t="s">
        <v>44</v>
      </c>
      <c r="B8" s="48" t="str">
        <f>'AUTOS  NOTA 322'!B7:C8</f>
        <v>N/A</v>
      </c>
      <c r="C8" s="48"/>
    </row>
    <row r="9" spans="1:3" x14ac:dyDescent="0.35">
      <c r="A9" s="20" t="s">
        <v>45</v>
      </c>
      <c r="B9" s="48">
        <v>22483125</v>
      </c>
      <c r="C9" s="48"/>
    </row>
    <row r="10" spans="1:3" x14ac:dyDescent="0.35">
      <c r="A10" s="20" t="s">
        <v>46</v>
      </c>
      <c r="B10" s="48" t="s">
        <v>12</v>
      </c>
      <c r="C10" s="48"/>
    </row>
    <row r="11" spans="1:3" x14ac:dyDescent="0.35">
      <c r="A11" s="20" t="s">
        <v>47</v>
      </c>
      <c r="B11" s="61">
        <v>0</v>
      </c>
      <c r="C11" s="62"/>
    </row>
    <row r="12" spans="1:3" x14ac:dyDescent="0.35">
      <c r="A12" s="20" t="s">
        <v>48</v>
      </c>
      <c r="B12" s="61">
        <v>0</v>
      </c>
      <c r="C12" s="62"/>
    </row>
    <row r="13" spans="1:3" x14ac:dyDescent="0.35">
      <c r="A13" s="20" t="s">
        <v>49</v>
      </c>
      <c r="B13" s="45" t="s">
        <v>50</v>
      </c>
      <c r="C13" s="46"/>
    </row>
    <row r="14" spans="1:3" x14ac:dyDescent="0.35">
      <c r="A14" s="20" t="s">
        <v>51</v>
      </c>
      <c r="B14" s="79" t="s">
        <v>52</v>
      </c>
      <c r="C14" s="48"/>
    </row>
    <row r="15" spans="1:3" x14ac:dyDescent="0.35">
      <c r="A15" s="20" t="s">
        <v>53</v>
      </c>
      <c r="B15" s="48" t="s">
        <v>54</v>
      </c>
      <c r="C15" s="48"/>
    </row>
    <row r="16" spans="1:3" x14ac:dyDescent="0.35">
      <c r="A16" s="20" t="s">
        <v>55</v>
      </c>
      <c r="B16" s="48" t="s">
        <v>54</v>
      </c>
      <c r="C16" s="48"/>
    </row>
    <row r="17" spans="1:3" x14ac:dyDescent="0.35">
      <c r="A17" s="65" t="s">
        <v>56</v>
      </c>
      <c r="B17" s="48"/>
      <c r="C17" s="48"/>
    </row>
    <row r="18" spans="1:3" x14ac:dyDescent="0.35">
      <c r="A18" s="66"/>
      <c r="B18" s="10" t="s">
        <v>57</v>
      </c>
      <c r="C18" s="10" t="s">
        <v>58</v>
      </c>
    </row>
    <row r="19" spans="1:3" x14ac:dyDescent="0.35">
      <c r="A19" s="66"/>
      <c r="B19" s="6" t="s">
        <v>59</v>
      </c>
      <c r="C19" s="6"/>
    </row>
    <row r="20" spans="1:3" x14ac:dyDescent="0.35">
      <c r="A20" s="66"/>
      <c r="B20" s="6"/>
      <c r="C20" s="6"/>
    </row>
    <row r="21" spans="1:3" x14ac:dyDescent="0.35">
      <c r="A21" s="67"/>
      <c r="B21" s="6"/>
      <c r="C21" s="6"/>
    </row>
    <row r="22" spans="1:3" x14ac:dyDescent="0.35">
      <c r="A22" s="20" t="s">
        <v>60</v>
      </c>
      <c r="B22" s="48"/>
      <c r="C22" s="48"/>
    </row>
    <row r="23" spans="1:3" x14ac:dyDescent="0.35">
      <c r="A23" s="20" t="s">
        <v>61</v>
      </c>
      <c r="B23" s="68"/>
      <c r="C23" s="69"/>
    </row>
    <row r="24" spans="1:3" x14ac:dyDescent="0.35">
      <c r="A24" s="20" t="s">
        <v>62</v>
      </c>
      <c r="B24" s="48" t="s">
        <v>63</v>
      </c>
      <c r="C24" s="48"/>
    </row>
    <row r="25" spans="1:3" x14ac:dyDescent="0.35">
      <c r="A25" s="20" t="s">
        <v>64</v>
      </c>
      <c r="B25" s="48"/>
      <c r="C25" s="48"/>
    </row>
    <row r="26" spans="1:3" x14ac:dyDescent="0.35">
      <c r="A26" s="20" t="s">
        <v>65</v>
      </c>
      <c r="B26" s="48"/>
      <c r="C26" s="48"/>
    </row>
    <row r="27" spans="1:3" x14ac:dyDescent="0.35">
      <c r="A27" s="19" t="s">
        <v>66</v>
      </c>
      <c r="B27" s="48"/>
      <c r="C27" s="48"/>
    </row>
    <row r="28" spans="1:3" x14ac:dyDescent="0.35">
      <c r="A28" s="70" t="s">
        <v>67</v>
      </c>
      <c r="B28" s="70"/>
      <c r="C28" s="70"/>
    </row>
    <row r="29" spans="1:3" x14ac:dyDescent="0.35">
      <c r="A29" s="63" t="s">
        <v>68</v>
      </c>
      <c r="B29" s="64"/>
      <c r="C29" s="11"/>
    </row>
    <row r="30" spans="1:3" x14ac:dyDescent="0.35">
      <c r="A30" s="63" t="s">
        <v>69</v>
      </c>
      <c r="B30" s="64"/>
      <c r="C30" s="11"/>
    </row>
    <row r="31" spans="1:3" x14ac:dyDescent="0.35">
      <c r="A31" s="63" t="s">
        <v>70</v>
      </c>
      <c r="B31" s="64"/>
      <c r="C31" s="12"/>
    </row>
    <row r="32" spans="1:3" x14ac:dyDescent="0.35">
      <c r="A32" s="63" t="s">
        <v>71</v>
      </c>
      <c r="B32" s="64"/>
      <c r="C32" s="11"/>
    </row>
    <row r="33" spans="1:3" x14ac:dyDescent="0.35">
      <c r="A33" s="63" t="s">
        <v>72</v>
      </c>
      <c r="B33" s="64"/>
      <c r="C33" s="11"/>
    </row>
    <row r="34" spans="1:3" x14ac:dyDescent="0.35">
      <c r="A34" s="63" t="s">
        <v>73</v>
      </c>
      <c r="B34" s="64"/>
      <c r="C34" s="13"/>
    </row>
    <row r="35" spans="1:3" x14ac:dyDescent="0.35">
      <c r="A35" s="59" t="s">
        <v>74</v>
      </c>
      <c r="B35" s="60"/>
      <c r="C35" s="14"/>
    </row>
    <row r="36" spans="1:3" x14ac:dyDescent="0.35">
      <c r="A36" s="59" t="s">
        <v>75</v>
      </c>
      <c r="B36" s="60"/>
      <c r="C36" s="15"/>
    </row>
    <row r="37" spans="1:3" x14ac:dyDescent="0.35">
      <c r="A37" s="71" t="s">
        <v>76</v>
      </c>
      <c r="B37" s="72"/>
      <c r="C37" s="15"/>
    </row>
    <row r="38" spans="1:3" x14ac:dyDescent="0.35">
      <c r="A38" s="73"/>
      <c r="B38" s="74"/>
      <c r="C38" s="15"/>
    </row>
    <row r="39" spans="1:3" x14ac:dyDescent="0.35">
      <c r="A39" s="75"/>
      <c r="B39" s="76"/>
      <c r="C39" s="15"/>
    </row>
    <row r="40" spans="1:3" x14ac:dyDescent="0.35">
      <c r="A40" s="77" t="s">
        <v>77</v>
      </c>
      <c r="B40" s="77"/>
      <c r="C40" s="77"/>
    </row>
    <row r="41" spans="1:3" x14ac:dyDescent="0.35">
      <c r="A41" s="17" t="s">
        <v>78</v>
      </c>
      <c r="B41" s="18"/>
      <c r="C41" s="15"/>
    </row>
    <row r="42" spans="1:3" x14ac:dyDescent="0.35">
      <c r="A42" s="59" t="s">
        <v>79</v>
      </c>
      <c r="B42" s="60"/>
      <c r="C42" s="15"/>
    </row>
    <row r="43" spans="1:3" x14ac:dyDescent="0.35">
      <c r="A43" s="59" t="s">
        <v>80</v>
      </c>
      <c r="B43" s="60"/>
      <c r="C43" s="15"/>
    </row>
    <row r="44" spans="1:3" x14ac:dyDescent="0.35">
      <c r="A44" s="17" t="s">
        <v>81</v>
      </c>
      <c r="B44" s="18"/>
      <c r="C44" s="15"/>
    </row>
    <row r="45" spans="1:3" x14ac:dyDescent="0.35">
      <c r="A45" s="17" t="s">
        <v>82</v>
      </c>
      <c r="B45" s="18"/>
      <c r="C45" s="15"/>
    </row>
    <row r="46" spans="1:3" x14ac:dyDescent="0.35">
      <c r="A46" s="59" t="s">
        <v>83</v>
      </c>
      <c r="B46" s="60"/>
      <c r="C46" s="15"/>
    </row>
    <row r="47" spans="1:3" x14ac:dyDescent="0.35">
      <c r="A47" s="17" t="s">
        <v>84</v>
      </c>
      <c r="B47" s="16"/>
      <c r="C47" s="15"/>
    </row>
    <row r="48" spans="1:3" x14ac:dyDescent="0.35">
      <c r="A48" s="59" t="s">
        <v>85</v>
      </c>
      <c r="B48" s="60"/>
      <c r="C48" s="15"/>
    </row>
    <row r="49" spans="1:3" x14ac:dyDescent="0.35">
      <c r="A49" s="59" t="s">
        <v>86</v>
      </c>
      <c r="B49" s="60"/>
      <c r="C49" s="15"/>
    </row>
    <row r="50" spans="1:3" x14ac:dyDescent="0.35">
      <c r="A50" s="59" t="s">
        <v>76</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15" zoomScaleNormal="115" workbookViewId="0">
      <selection activeCell="A41" sqref="A41"/>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78" t="s">
        <v>87</v>
      </c>
      <c r="B1" s="78"/>
      <c r="C1" s="78"/>
    </row>
    <row r="2" spans="1:9" ht="15" customHeight="1" x14ac:dyDescent="0.35">
      <c r="A2" s="35" t="s">
        <v>43</v>
      </c>
      <c r="B2" s="83" t="str">
        <f>'AUTOS NOTA 321'!B2:C2</f>
        <v>SINIESTRO 123073737 - LEGIS APJ32183</v>
      </c>
      <c r="C2" s="84"/>
    </row>
    <row r="3" spans="1:9" x14ac:dyDescent="0.35">
      <c r="A3" s="36" t="s">
        <v>1</v>
      </c>
      <c r="B3" s="98" t="str">
        <f>'AUTOS  NOTA 322'!B2:C2</f>
        <v>2023133968 - EXP. 2023-6443</v>
      </c>
      <c r="C3" s="98"/>
    </row>
    <row r="4" spans="1:9" x14ac:dyDescent="0.35">
      <c r="A4" s="36" t="s">
        <v>3</v>
      </c>
      <c r="B4" s="98" t="str">
        <f>'AUTOS  NOTA 322'!B3:C3</f>
        <v>SUPERINTENDENCIA FINANCIERA DE COLOMBIA</v>
      </c>
      <c r="C4" s="98"/>
    </row>
    <row r="5" spans="1:9" x14ac:dyDescent="0.35">
      <c r="A5" s="36" t="s">
        <v>5</v>
      </c>
      <c r="B5" s="98" t="str">
        <f>'AUTOS  NOTA 322'!B4:C4</f>
        <v>ALLIANZ SEGUROS S.A.</v>
      </c>
      <c r="C5" s="98"/>
    </row>
    <row r="6" spans="1:9" ht="15" customHeight="1" x14ac:dyDescent="0.35">
      <c r="A6" s="36" t="s">
        <v>7</v>
      </c>
      <c r="B6" s="98" t="str">
        <f>'AUTOS  NOTA 322'!B5:C5</f>
        <v>SOR MARINA PEREZ SUAREZ</v>
      </c>
      <c r="C6" s="98"/>
    </row>
    <row r="7" spans="1:9" x14ac:dyDescent="0.35">
      <c r="A7" s="36" t="s">
        <v>9</v>
      </c>
      <c r="B7" s="98" t="str">
        <f>'AUTOS  NOTA 322'!B6:C6</f>
        <v>DEMANDA DIRECTA</v>
      </c>
      <c r="C7" s="98"/>
    </row>
    <row r="8" spans="1:9" x14ac:dyDescent="0.35">
      <c r="A8" s="38" t="s">
        <v>44</v>
      </c>
      <c r="B8" s="98" t="str">
        <f>'AUTOS  NOTA 322'!B7:C8</f>
        <v>N/A</v>
      </c>
      <c r="C8" s="98"/>
    </row>
    <row r="9" spans="1:9" ht="29" x14ac:dyDescent="0.35">
      <c r="A9" s="36" t="s">
        <v>88</v>
      </c>
      <c r="B9" s="96">
        <f>SUM(C11,C12,C14,C15,C17)</f>
        <v>171248813</v>
      </c>
      <c r="C9" s="97"/>
    </row>
    <row r="10" spans="1:9" x14ac:dyDescent="0.35">
      <c r="A10" s="99" t="s">
        <v>89</v>
      </c>
      <c r="B10" s="88" t="s">
        <v>90</v>
      </c>
      <c r="C10" s="89"/>
    </row>
    <row r="11" spans="1:9" x14ac:dyDescent="0.35">
      <c r="A11" s="99"/>
      <c r="B11" s="37" t="s">
        <v>167</v>
      </c>
      <c r="C11" s="32">
        <v>131800000</v>
      </c>
    </row>
    <row r="12" spans="1:9" x14ac:dyDescent="0.35">
      <c r="A12" s="99"/>
      <c r="B12" s="37" t="s">
        <v>168</v>
      </c>
      <c r="C12" s="32">
        <v>39448813</v>
      </c>
    </row>
    <row r="13" spans="1:9" x14ac:dyDescent="0.35">
      <c r="A13" s="99"/>
      <c r="B13" s="88"/>
      <c r="C13" s="89"/>
    </row>
    <row r="14" spans="1:9" x14ac:dyDescent="0.35">
      <c r="A14" s="99"/>
      <c r="B14" s="37" t="s">
        <v>93</v>
      </c>
      <c r="C14" s="40"/>
    </row>
    <row r="15" spans="1:9" x14ac:dyDescent="0.35">
      <c r="A15" s="99"/>
      <c r="B15" s="37" t="s">
        <v>94</v>
      </c>
      <c r="C15" s="40"/>
      <c r="E15" t="s">
        <v>95</v>
      </c>
      <c r="F15" s="22">
        <v>0.7</v>
      </c>
    </row>
    <row r="16" spans="1:9" x14ac:dyDescent="0.35">
      <c r="A16" s="99"/>
      <c r="B16" s="88" t="s">
        <v>96</v>
      </c>
      <c r="C16" s="89"/>
      <c r="E16" t="s">
        <v>97</v>
      </c>
      <c r="F16" s="23">
        <v>0.3</v>
      </c>
      <c r="I16" s="25"/>
    </row>
    <row r="17" spans="1:9" x14ac:dyDescent="0.35">
      <c r="A17" s="99"/>
      <c r="B17" s="37"/>
      <c r="C17" s="41"/>
      <c r="F17" s="26"/>
      <c r="I17" s="25"/>
    </row>
    <row r="18" spans="1:9" ht="23.25" customHeight="1" x14ac:dyDescent="0.35">
      <c r="A18" s="39" t="s">
        <v>98</v>
      </c>
      <c r="B18" s="83" t="s">
        <v>95</v>
      </c>
      <c r="C18" s="84"/>
    </row>
    <row r="19" spans="1:9" ht="58" x14ac:dyDescent="0.35">
      <c r="A19" s="36" t="s">
        <v>99</v>
      </c>
      <c r="B19" s="90" t="s">
        <v>171</v>
      </c>
      <c r="C19" s="91"/>
    </row>
    <row r="20" spans="1:9" ht="15" customHeight="1" x14ac:dyDescent="0.35">
      <c r="A20" s="21" t="s">
        <v>100</v>
      </c>
      <c r="B20" s="85">
        <f>((C22+C23+C25+C26+C30+C28+C32+C34+C29+C33)-C37)*C36*C38</f>
        <v>171248813</v>
      </c>
      <c r="C20" s="85"/>
    </row>
    <row r="21" spans="1:9" x14ac:dyDescent="0.35">
      <c r="A21" s="7" t="s">
        <v>101</v>
      </c>
      <c r="B21" s="92" t="s">
        <v>90</v>
      </c>
      <c r="C21" s="93"/>
    </row>
    <row r="22" spans="1:9" x14ac:dyDescent="0.35">
      <c r="A22" s="94"/>
      <c r="B22" s="37" t="s">
        <v>91</v>
      </c>
      <c r="C22" s="32">
        <v>0</v>
      </c>
    </row>
    <row r="23" spans="1:9" x14ac:dyDescent="0.35">
      <c r="A23" s="95"/>
      <c r="B23" s="37" t="s">
        <v>92</v>
      </c>
      <c r="C23" s="32">
        <v>0</v>
      </c>
    </row>
    <row r="24" spans="1:9" x14ac:dyDescent="0.35">
      <c r="A24" s="95"/>
      <c r="B24" s="88" t="s">
        <v>102</v>
      </c>
      <c r="C24" s="89"/>
    </row>
    <row r="25" spans="1:9" x14ac:dyDescent="0.35">
      <c r="A25" s="95"/>
      <c r="B25" s="37" t="s">
        <v>93</v>
      </c>
      <c r="C25" s="32">
        <v>0</v>
      </c>
    </row>
    <row r="26" spans="1:9" ht="29.15" customHeight="1" x14ac:dyDescent="0.35">
      <c r="A26" s="95"/>
      <c r="B26" s="37" t="s">
        <v>103</v>
      </c>
      <c r="C26" s="32">
        <v>0</v>
      </c>
    </row>
    <row r="27" spans="1:9" x14ac:dyDescent="0.35">
      <c r="A27" s="95"/>
      <c r="B27" s="88" t="s">
        <v>104</v>
      </c>
      <c r="C27" s="89"/>
    </row>
    <row r="28" spans="1:9" x14ac:dyDescent="0.35">
      <c r="A28" s="95"/>
      <c r="B28" s="37" t="s">
        <v>105</v>
      </c>
      <c r="C28" s="32">
        <v>0</v>
      </c>
    </row>
    <row r="29" spans="1:9" x14ac:dyDescent="0.35">
      <c r="A29" s="95"/>
      <c r="B29" s="37" t="s">
        <v>91</v>
      </c>
      <c r="C29" s="32">
        <v>0</v>
      </c>
    </row>
    <row r="30" spans="1:9" x14ac:dyDescent="0.35">
      <c r="A30" s="95"/>
      <c r="B30" s="37" t="s">
        <v>92</v>
      </c>
      <c r="C30" s="32">
        <v>0</v>
      </c>
    </row>
    <row r="31" spans="1:9" x14ac:dyDescent="0.35">
      <c r="A31" s="95"/>
      <c r="B31" s="88" t="s">
        <v>106</v>
      </c>
      <c r="C31" s="89"/>
    </row>
    <row r="32" spans="1:9" x14ac:dyDescent="0.35">
      <c r="A32" s="95"/>
      <c r="B32" s="37" t="s">
        <v>12</v>
      </c>
      <c r="C32" s="32">
        <v>131800000</v>
      </c>
    </row>
    <row r="33" spans="1:3" x14ac:dyDescent="0.35">
      <c r="A33" s="95"/>
      <c r="B33" s="37" t="s">
        <v>168</v>
      </c>
      <c r="C33" s="32">
        <v>39448813</v>
      </c>
    </row>
    <row r="34" spans="1:3" x14ac:dyDescent="0.35">
      <c r="A34" s="95"/>
      <c r="B34" s="37" t="s">
        <v>92</v>
      </c>
      <c r="C34" s="32">
        <v>0</v>
      </c>
    </row>
    <row r="35" spans="1:3" x14ac:dyDescent="0.35">
      <c r="A35" s="95"/>
      <c r="B35" s="88" t="s">
        <v>107</v>
      </c>
      <c r="C35" s="89"/>
    </row>
    <row r="36" spans="1:3" x14ac:dyDescent="0.35">
      <c r="A36" s="95"/>
      <c r="B36" s="37" t="s">
        <v>108</v>
      </c>
      <c r="C36" s="33">
        <v>1</v>
      </c>
    </row>
    <row r="37" spans="1:3" x14ac:dyDescent="0.35">
      <c r="A37" s="95"/>
      <c r="B37" s="37" t="s">
        <v>48</v>
      </c>
      <c r="C37" s="34">
        <v>0</v>
      </c>
    </row>
    <row r="38" spans="1:3" x14ac:dyDescent="0.35">
      <c r="A38" s="95"/>
      <c r="B38" s="37" t="s">
        <v>109</v>
      </c>
      <c r="C38" s="33">
        <v>1</v>
      </c>
    </row>
    <row r="39" spans="1:3" x14ac:dyDescent="0.35">
      <c r="A39" s="24" t="s">
        <v>110</v>
      </c>
      <c r="B39" s="85">
        <f>IFERROR(B20*(VLOOKUP(B18,E15:F17,2,0)),16666)</f>
        <v>119874169.09999999</v>
      </c>
      <c r="C39" s="85"/>
    </row>
    <row r="40" spans="1:3" ht="93" customHeight="1" x14ac:dyDescent="0.35">
      <c r="A40" s="36" t="s">
        <v>111</v>
      </c>
      <c r="B40" s="86" t="s">
        <v>169</v>
      </c>
      <c r="C40" s="87"/>
    </row>
    <row r="41" spans="1:3" ht="211.5" customHeight="1" x14ac:dyDescent="0.35">
      <c r="A41" s="36" t="s">
        <v>112</v>
      </c>
      <c r="B41" s="81" t="s">
        <v>170</v>
      </c>
      <c r="C41" s="82"/>
    </row>
    <row r="42" spans="1:3" ht="26.15" customHeight="1" x14ac:dyDescent="0.35">
      <c r="A42" s="43" t="s">
        <v>113</v>
      </c>
      <c r="B42" s="43"/>
      <c r="C42" s="43"/>
    </row>
    <row r="43" spans="1:3" x14ac:dyDescent="0.35">
      <c r="A43" s="42" t="s">
        <v>114</v>
      </c>
      <c r="B43" s="80"/>
      <c r="C43" s="80"/>
    </row>
    <row r="44" spans="1:3" ht="41.15" customHeight="1" x14ac:dyDescent="0.35">
      <c r="A44" s="42" t="s">
        <v>115</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8" t="s">
        <v>116</v>
      </c>
      <c r="B1" s="78"/>
      <c r="C1" s="78"/>
    </row>
    <row r="2" spans="1:3" x14ac:dyDescent="0.35">
      <c r="A2" s="20" t="s">
        <v>43</v>
      </c>
      <c r="B2" s="68" t="str">
        <f>'AUTOS NOTA 324'!B2:C2</f>
        <v>SINIESTRO 123073737 - LEGIS APJ32183</v>
      </c>
      <c r="C2" s="69"/>
    </row>
    <row r="3" spans="1:3" x14ac:dyDescent="0.35">
      <c r="A3" s="5" t="s">
        <v>1</v>
      </c>
      <c r="B3" s="48" t="str">
        <f>'AUTOS  NOTA 322'!B2:C2</f>
        <v>2023133968 - EXP. 2023-6443</v>
      </c>
      <c r="C3" s="48"/>
    </row>
    <row r="4" spans="1:3" x14ac:dyDescent="0.35">
      <c r="A4" s="5" t="s">
        <v>3</v>
      </c>
      <c r="B4" s="48" t="str">
        <f>'AUTOS  NOTA 322'!B3:C3</f>
        <v>SUPERINTENDENCIA FINANCIERA DE COLOMBIA</v>
      </c>
      <c r="C4" s="48"/>
    </row>
    <row r="5" spans="1:3" x14ac:dyDescent="0.35">
      <c r="A5" s="5" t="s">
        <v>5</v>
      </c>
      <c r="B5" s="48" t="str">
        <f>'AUTOS  NOTA 322'!B4:C4</f>
        <v>ALLIANZ SEGUROS S.A.</v>
      </c>
      <c r="C5" s="48"/>
    </row>
    <row r="6" spans="1:3" ht="15" customHeight="1" x14ac:dyDescent="0.35">
      <c r="A6" s="5" t="s">
        <v>7</v>
      </c>
      <c r="B6" s="48" t="str">
        <f>'AUTOS  NOTA 322'!B5:C5</f>
        <v>SOR MARINA PEREZ SUAREZ</v>
      </c>
      <c r="C6" s="48"/>
    </row>
    <row r="7" spans="1:3" ht="15" customHeight="1" x14ac:dyDescent="0.35">
      <c r="A7" s="5" t="s">
        <v>9</v>
      </c>
      <c r="B7" s="48" t="str">
        <f>'AUTOS  NOTA 322'!B6:C6</f>
        <v>DEMANDA DIRECTA</v>
      </c>
      <c r="C7" s="48"/>
    </row>
    <row r="8" spans="1:3" ht="15" customHeight="1" x14ac:dyDescent="0.35">
      <c r="A8" s="31" t="s">
        <v>44</v>
      </c>
      <c r="B8" s="48" t="str">
        <f>'AUTOS  NOTA 322'!B7:C8</f>
        <v>N/A</v>
      </c>
      <c r="C8" s="48"/>
    </row>
    <row r="9" spans="1:3" ht="19" customHeight="1" x14ac:dyDescent="0.35">
      <c r="A9" s="5" t="s">
        <v>117</v>
      </c>
      <c r="B9" s="48"/>
      <c r="C9" s="48"/>
    </row>
    <row r="10" spans="1:3" x14ac:dyDescent="0.35">
      <c r="A10" s="7" t="s">
        <v>101</v>
      </c>
      <c r="B10" s="102">
        <f>'AUTOS NOTA 324'!B20:C20</f>
        <v>171248813</v>
      </c>
      <c r="C10" s="102"/>
    </row>
    <row r="11" spans="1:3" x14ac:dyDescent="0.35">
      <c r="A11" s="7" t="s">
        <v>118</v>
      </c>
      <c r="B11" s="103">
        <f>'AUTOS NOTA 324'!B39:C39</f>
        <v>119874169.09999999</v>
      </c>
      <c r="C11" s="48"/>
    </row>
    <row r="12" spans="1:3" ht="29" x14ac:dyDescent="0.35">
      <c r="A12" s="7" t="s">
        <v>119</v>
      </c>
      <c r="B12" s="100"/>
      <c r="C12" s="101"/>
    </row>
    <row r="13" spans="1:3" ht="43.5" x14ac:dyDescent="0.35">
      <c r="A13" s="5" t="s">
        <v>120</v>
      </c>
      <c r="B13" s="48"/>
      <c r="C13" s="48"/>
    </row>
    <row r="14" spans="1:3" ht="43.5" x14ac:dyDescent="0.35">
      <c r="A14" s="5" t="s">
        <v>121</v>
      </c>
      <c r="B14" s="48"/>
      <c r="C14" s="48"/>
    </row>
    <row r="15" spans="1:3" x14ac:dyDescent="0.35">
      <c r="A15" s="5" t="s">
        <v>122</v>
      </c>
      <c r="B15" s="6"/>
      <c r="C15" s="6"/>
    </row>
    <row r="16" spans="1:3" x14ac:dyDescent="0.35">
      <c r="A16" s="7" t="s">
        <v>123</v>
      </c>
      <c r="B16" s="48"/>
      <c r="C16" s="48"/>
    </row>
    <row r="17" spans="1:3" x14ac:dyDescent="0.35">
      <c r="A17" s="6" t="s">
        <v>124</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49</v>
      </c>
      <c r="B1" t="s">
        <v>54</v>
      </c>
      <c r="C1" s="9" t="s">
        <v>56</v>
      </c>
      <c r="D1" s="9" t="s">
        <v>125</v>
      </c>
      <c r="E1" s="3" t="s">
        <v>62</v>
      </c>
      <c r="F1" s="2" t="s">
        <v>95</v>
      </c>
      <c r="G1" s="4">
        <v>0</v>
      </c>
      <c r="H1" t="s">
        <v>23</v>
      </c>
      <c r="I1" t="s">
        <v>126</v>
      </c>
      <c r="K1" t="s">
        <v>127</v>
      </c>
      <c r="L1" s="30" t="s">
        <v>128</v>
      </c>
      <c r="M1" t="s">
        <v>50</v>
      </c>
      <c r="N1" t="s">
        <v>95</v>
      </c>
      <c r="O1" t="s">
        <v>129</v>
      </c>
    </row>
    <row r="2" spans="1:15" x14ac:dyDescent="0.35">
      <c r="A2" t="s">
        <v>50</v>
      </c>
      <c r="B2" t="s">
        <v>130</v>
      </c>
      <c r="C2" t="s">
        <v>131</v>
      </c>
      <c r="D2" s="2" t="s">
        <v>132</v>
      </c>
      <c r="E2" s="1" t="s">
        <v>63</v>
      </c>
      <c r="F2" s="2" t="s">
        <v>133</v>
      </c>
      <c r="G2" s="4">
        <v>0.7</v>
      </c>
      <c r="H2" t="s">
        <v>134</v>
      </c>
      <c r="I2" t="s">
        <v>135</v>
      </c>
      <c r="K2" t="s">
        <v>10</v>
      </c>
      <c r="L2" s="30" t="s">
        <v>136</v>
      </c>
      <c r="M2" t="s">
        <v>137</v>
      </c>
      <c r="N2" t="s">
        <v>97</v>
      </c>
      <c r="O2" t="s">
        <v>130</v>
      </c>
    </row>
    <row r="3" spans="1:15" x14ac:dyDescent="0.35">
      <c r="A3" t="s">
        <v>137</v>
      </c>
      <c r="C3" t="s">
        <v>138</v>
      </c>
      <c r="D3" s="2" t="s">
        <v>139</v>
      </c>
      <c r="E3" s="1" t="s">
        <v>140</v>
      </c>
      <c r="F3" s="2" t="s">
        <v>97</v>
      </c>
      <c r="G3" s="4">
        <v>0.3</v>
      </c>
      <c r="H3" t="s">
        <v>141</v>
      </c>
      <c r="I3" t="s">
        <v>142</v>
      </c>
      <c r="L3" s="30" t="s">
        <v>143</v>
      </c>
      <c r="M3" t="s">
        <v>144</v>
      </c>
      <c r="N3" t="s">
        <v>133</v>
      </c>
    </row>
    <row r="4" spans="1:15" x14ac:dyDescent="0.35">
      <c r="A4" t="s">
        <v>144</v>
      </c>
      <c r="C4" t="s">
        <v>145</v>
      </c>
      <c r="E4" s="1" t="s">
        <v>146</v>
      </c>
      <c r="H4" t="s">
        <v>147</v>
      </c>
      <c r="I4" t="s">
        <v>148</v>
      </c>
      <c r="L4" t="s">
        <v>149</v>
      </c>
    </row>
    <row r="5" spans="1:15" x14ac:dyDescent="0.35">
      <c r="A5" t="s">
        <v>150</v>
      </c>
      <c r="E5" s="1" t="s">
        <v>151</v>
      </c>
      <c r="H5" t="s">
        <v>152</v>
      </c>
      <c r="I5" t="s">
        <v>153</v>
      </c>
      <c r="L5" s="30" t="s">
        <v>154</v>
      </c>
    </row>
    <row r="6" spans="1:15" x14ac:dyDescent="0.35">
      <c r="E6" s="1" t="s">
        <v>155</v>
      </c>
      <c r="I6" t="s">
        <v>156</v>
      </c>
      <c r="L6" s="30" t="s">
        <v>157</v>
      </c>
    </row>
    <row r="7" spans="1:15" x14ac:dyDescent="0.35">
      <c r="E7" s="1" t="s">
        <v>158</v>
      </c>
      <c r="I7" t="s">
        <v>159</v>
      </c>
      <c r="L7" s="30" t="s">
        <v>160</v>
      </c>
    </row>
    <row r="8" spans="1:15" x14ac:dyDescent="0.35">
      <c r="E8" s="1" t="s">
        <v>161</v>
      </c>
      <c r="L8" s="30" t="s">
        <v>104</v>
      </c>
    </row>
    <row r="9" spans="1:15" x14ac:dyDescent="0.35">
      <c r="L9" s="30" t="s">
        <v>162</v>
      </c>
    </row>
    <row r="10" spans="1:15" x14ac:dyDescent="0.35">
      <c r="L10" s="30" t="s">
        <v>163</v>
      </c>
    </row>
    <row r="11" spans="1:15" x14ac:dyDescent="0.35">
      <c r="L11" s="30" t="s">
        <v>164</v>
      </c>
    </row>
    <row r="12" spans="1:15" x14ac:dyDescent="0.35">
      <c r="L12" s="30" t="s">
        <v>12</v>
      </c>
    </row>
    <row r="13" spans="1:15" x14ac:dyDescent="0.35">
      <c r="L13" s="30" t="s">
        <v>165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2024-01-17T16:31:17Z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