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0db034f32b59695d/Documentos/GHA/LITIGIOS BOGOTÁ/ALLIANZ/LUIS ALBERTO ORJUELA/"/>
    </mc:Choice>
  </mc:AlternateContent>
  <xr:revisionPtr revIDLastSave="8" documentId="8_{E1FE7B12-5A6E-4582-9553-EC39A38E3864}" xr6:coauthVersionLast="47" xr6:coauthVersionMax="47" xr10:uidLastSave="{53C25E74-9E54-4D80-AC84-40661508621F}"/>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<sst xmlns="http://schemas.openxmlformats.org/spreadsheetml/2006/main" count="213" uniqueCount="161">
  <si>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</si>
  <si>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</si>
  <si>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</si>
  <si>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</si>
  <si>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</si>
  <si>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</si>
  <si>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</si>
  <si>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</si>
  <si>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</si>
  <si>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</si>
  <si>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</si>
  <si>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</si>
  <si>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</si>
  <si>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</si>
  <si>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</si>
  <si>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</si>
  <si>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</si>
  <si>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</si>
  <si>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</si>
  <si>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</si>
  <si>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</si>
  <si>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</si>
  <si>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</si>
  <si>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</si>
  <si>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</si>
  <si>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</si>
  <si>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</si>
  <si>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</si>
  <si>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</si>
  <si>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</si>
  <si>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</si>
  <si>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</si>
  <si>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</si>
  <si>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</si>
  <si>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</si>
  <si>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</si>
  <si>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</si>
  <si>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</si>
  <si>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</si>
  <si>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</si>
  <si>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</si>
  <si>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</si>
  <si>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</si>
  <si>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</si>
  <si>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</si>
  <si>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</si>
  <si>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</si>
  <si>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</si>
  <si>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</si>
  <si>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</si>
  <si>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</si>
  <si>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</si>
  <si>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</si>
  <si>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</si>
  <si>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</si>
  <si>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</si>
  <si>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</si>
  <si>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</si>
  <si>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</si>
  <si>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</si>
  <si>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</si>
  <si>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</si>
  <si>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</si>
  <si>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</si>
  <si>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</si>
  <si>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</si>
  <si>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</si>
  <si>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</si>
  <si>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</si>
  <si>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</si>
  <si>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</si>
  <si>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</si>
  <si>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</si>
  <si>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</si>
  <si>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</si>
  <si>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</si>
  <si>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</si>
  <si>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</si>
  <si>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</si>
  <si>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</si>
  <si>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</si>
  <si>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</si>
  <si>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</si>
  <si>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</si>
  <si>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</si>
  <si>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</si>
  <si>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</si>
  <si>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</si>
  <si>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</si>
  <si>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</si>
  <si>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</si>
  <si>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</si>
  <si>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</si>
  <si>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</si>
  <si>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</si>
  <si>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</si>
  <si>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</si>
  <si>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</si>
  <si>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</si>
  <si>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</si>
  <si>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</si>
  <si>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</si>
  <si>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</si>
  <si>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</si>
  <si>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</si>
  <si>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</si>
  <si>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</si>
  <si>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</si>
  <si>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</si>
  <si>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</si>
  <si>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</si>
  <si>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</si>
  <si>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</si>
  <si>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</si>
  <si>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</si>
  <si>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</si>
  <si>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</si>
  <si>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</si>
  <si>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</si>
  <si>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</si>
  <si>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</si>
  <si>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</si>
  <si>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</si>
  <si>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</si>
  <si>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</si>
  <si>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</si>
  <si>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</si>
  <si>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</si>
  <si>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</si>
  <si>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</si>
  <si>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</si>
  <si>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</si>
  <si>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</si>
  <si>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</si>
  <si>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</si>
  <si>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</si>
  <si>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1101310304120220045100</t>
  </si>
  <si>
    <t xml:space="preserve">Juzgado Cuarenta y Uno (41) Civil del Circuito de Bogotá </t>
  </si>
  <si>
    <t xml:space="preserve">Paola Andrea López Hernández, Yeferson Esneider López Hernández, TMQ S.A. y Allianz Seguros S.A. </t>
  </si>
  <si>
    <t xml:space="preserve">Luis Alberto Orjuela Olivar (Víctima); Andrea Liliana Rodríguez Pérez (Esposa); Emanuel Felipe Orjuela Rodríguez (Hijo); Isidro Orjuela (Padre)  y María Doris Olivar Olivar (Madre). </t>
  </si>
  <si>
    <t>Luis Alberto Orjuela Olivar</t>
  </si>
  <si>
    <t>25 de mayo de 2021</t>
  </si>
  <si>
    <t xml:space="preserve">No aplica - fueron solicitadas medidas cautelares. </t>
  </si>
  <si>
    <t>Responsabilidad Civil Extracontractual</t>
  </si>
  <si>
    <t xml:space="preserve">1. El 25 de mayo de 2021,  la motocicleta de placas JYT-03F conducida por el señor Luis Alberto Orjuela Olivar colisonó con el vehículo de placas USB-553 de propiedad de la señora Paola Andrea López Hernández y conducido por Yeferson Esneider López. 
2. De acuerdo con el Informe Policial de Tránsito, el accidente se presentó como consecuencia porque el vehículo asegurado invadió el carril contrario. Razón por la cual, fue codificado con la hipótesis número 104. 
3. Para la fecha de los hechos, el vehículo de placas USB-553 estaba afiliado a la empresa TMQ S.A.
4. Como consecuencia, del accidente el señor Luis Alberto Orjuela sufrió lesiones en su pierna izquierda. </t>
  </si>
  <si>
    <t xml:space="preserve">TMQ S.A. </t>
  </si>
  <si>
    <t>0227729407/0</t>
  </si>
  <si>
    <t>27 de diciembre de 2023</t>
  </si>
  <si>
    <t>19 de dicie,bre de 2023</t>
  </si>
  <si>
    <t>7 de febrero de 2024</t>
  </si>
  <si>
    <t xml:space="preserve">Daño moral </t>
  </si>
  <si>
    <t>Daño a la vida en relación</t>
  </si>
  <si>
    <t>130135597 - APJ32187</t>
  </si>
  <si>
    <t>01/10/2020 - 01/10/2021</t>
  </si>
  <si>
    <t>Aviso de circunstancia</t>
  </si>
  <si>
    <t>x</t>
  </si>
  <si>
    <t>La póliza de rc trayectos opera en exceso de la póliza de autos del vehículo</t>
  </si>
  <si>
    <t xml:space="preserve">No es claro en la póliza, pte consultar </t>
  </si>
  <si>
    <t xml:space="preserve">La contingencia se califica como PROBABLE,  teniendo en cuenta que la Póliza Responsabilidad Civil Extracontractual Trayectos No. 022772940/0 presta cobertura material y temporal. Así mismo, está probada la responsabilidad del conductor del vehículo asegurado en la ocurrencia del accidente de tránsito. 
La Póliza Responsabilidad Civil Extracontractual Trayectos No. 022772940/0,  cuyo asegurado es la sociedad TMQ S.A., presta cobertura temporal y cobertura material frente a los hechos y pretensiones expuestas en el líbelo de la demanda. Frente a la cobertura temporal, debe señalarse que la ocurrencia del accidente de tránsito (25 de mayo de 2021) se encuentra dentro de la delimitación temporal de la póliza, comprendida desde el 1 de octubre de 2020 hasta el 30 de septiembre de 2021, bajo la modalidad de ocurrencia. Así mismo, presta cobertura material en tanto la Póliza ampara la responsabilidad civil extracontractual frente al vehículo de placas USB-553, pretensión que se endilga al extremo pasivo. 
Por otro lado, frente a la responsabilidad del asegurado, debe decirse que existen elementos de prueba que acreditan la responsabilidad del conductor del vehículo asegurado en el accidente del 25 de mayo de 2021. En primera medida porque a través del Informe Policial de  Accidente de Tránsito se atribuyó únicamente al vehículo de placas USB-553 como causa probable del accidente la hipótesis No. 104 consistente en invasión del carril. Por lo anterior, resulta claro que el conductor del vehículo asegurado incurrió en conductas que definitivamente incidieron en la ocurrencia del accidente de tránsito. Lo anterior, sin perjuicio del carácter contingente del proceso.  </t>
  </si>
  <si>
    <t>Como liquidación objetiva de perjuicios se llegó a $207,000,000. Lo anterior, con base en los siguientes fundamentos jurídicos:
1.	Daño Moral: Se tomó como daño moral la suma de $40.000.000 para  la víctima directa Luis Alberto Orjuela, $40,000,000 para la madre de la víctima, $40,000,000 para la esposa, $40,000,000 para el padre de la víctima  y  $40,000,000 para el hijo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el presente asunto no hubo una pérdida de capacidad laboral, pero hubo lesiones de gravedad que siguen afectando al señor Orjuela Olivar, se reconoce a título de daño moral $40,000,000 a cada uno de los demandantes, lo que corresponde a $200,000,000.
2.	 Daño a la vida en relación: Se tomó como daño a la vida en relación la suma de $30,000,000, teniendo en cuenta que el señor Luis Alberto Orjuela sufrió fractura de fémur, cubito, cadera y rodilla como consecuencia del accidente de tránsito.   Lo anterior, en atención al criterio jurisprudencial de la Corte Suprema de Justicia en sentencia del 12 de noviembre de 2019 (M.P. Aroldo Wilson Quiroz).  
3.	Lucro cesante: No se reconocerá suma alguna a título de lucro cesante, toda vez que no se aportó prueba que acredite una pérdida de capacidad laboral por parte del señor Luis Alberto Orjuela ni tampoco se acreditó el término durante el cual la víctima estuvo incapacitado como consecuencia de las fracturas que padeció como consecuencia del accidente Es necesario tener en consideración que la Corte Suprema de Justicia en sentencia de 9 de septiembre de 2010 estableció que para el reconocimiento y liquidación del lucro cesante consolidado y futuro era necesario acreditar la certeza del daño. De manera que no es posible calcular un lucro cesante sin contar con una prueba cierta del daño como consecuencia del accidente de tránsito del 25 de mayo de 2021. 
4.	Daño emergente: No se reconocerá daño emergente, toda vez que el extremo actor no aportó prueba idóneas, útiles y pertinentes que acrediten que se efectuó algún gasto con ocasión al accidente de tránsito del 25 de mayo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$14,656,055,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5. Deducible: Teniendo en cuenta que el valor de las pretensiones objetivadas es equivalente a $240,000,000 y que el deducible en la Póliza corresponde al 10 % de la pérdida, la liquidación objetivada de los perjuicios equivale a $207,000,000.</t>
  </si>
  <si>
    <t xml:space="preserve">. Excepciones de fondo frente a la responsabilidad derivada del accidente de tránsito:
1. Inexistencia de responsabilidad a cargo de los demandados por la falta de acreditación del nexo causal.
2. Reducción de la indemnización como consecuencia de la incidencia de la conducta de la víctima en la producción del daño. 
3.Improcedencia del reconomiento de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Riesgos expresamente excluidos en la  Póliza Responsabilidad Civil Extracontractual Trayectos No. 022772940/0.
3. Carácter meramente indemnizatorio que revisten los contratos de seguros.
4.  En cualquier caso de ninguna forma se podrá exceder el límite del valor asegurado.
5. Deducible.
6.Genérica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</si>
</sst>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ha2.sharepoint.com/sites/UnidadCompartidaGHA/Procedimientos/PROCEDIMIENTOS,%20INSTRUCCIONES%20Y%20FORMATOS%20COMPA&#209;&#205;AS/ALLIANZ%20SEGUROS/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v87MlNVO0q4o6WB8P8FEefW0-fLiVBHuUhemE8Xa7Ybk4JDNmBLSK1BaBCybrmG" itemId="01MPAOOIFNVNLKYRXMGVBI4A3XKUBUW7Q3">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94" zoomScaleNormal="94"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136</v>
      </c>
      <c r="C2" s="51"/>
    </row>
    <row r="3" spans="1:3" x14ac:dyDescent="0.25">
      <c r="A3" s="5" t="s">
        <v>2</v>
      </c>
      <c r="B3" s="52" t="s">
        <v>137</v>
      </c>
      <c r="C3" s="53"/>
    </row>
    <row r="4" spans="1:3" x14ac:dyDescent="0.25">
      <c r="A4" s="5" t="s">
        <v>3</v>
      </c>
      <c r="B4" s="52" t="s">
        <v>138</v>
      </c>
      <c r="C4" s="53"/>
    </row>
    <row r="5" spans="1:3" ht="14.45" customHeight="1" x14ac:dyDescent="0.25">
      <c r="A5" s="5" t="s">
        <v>4</v>
      </c>
      <c r="B5" s="52" t="s">
        <v>139</v>
      </c>
      <c r="C5" s="53"/>
    </row>
    <row r="6" spans="1:3" x14ac:dyDescent="0.25">
      <c r="A6" s="5" t="s">
        <v>5</v>
      </c>
      <c r="B6" s="36" t="s">
        <v>111</v>
      </c>
      <c r="C6" s="36"/>
    </row>
    <row r="7" spans="1:3" x14ac:dyDescent="0.25">
      <c r="A7" s="5" t="s">
        <v>7</v>
      </c>
      <c r="B7" s="36" t="s">
        <v>140</v>
      </c>
      <c r="C7" s="36"/>
    </row>
    <row r="8" spans="1:3" x14ac:dyDescent="0.25">
      <c r="A8" s="5" t="s">
        <v>8</v>
      </c>
      <c r="B8" s="38" t="s">
        <v>141</v>
      </c>
      <c r="C8" s="38"/>
    </row>
    <row r="9" spans="1:3" x14ac:dyDescent="0.25">
      <c r="A9" s="5" t="s">
        <v>9</v>
      </c>
      <c r="B9" s="38" t="s">
        <v>142</v>
      </c>
      <c r="C9" s="38"/>
    </row>
    <row r="10" spans="1:3" x14ac:dyDescent="0.25">
      <c r="A10" s="5" t="s">
        <v>10</v>
      </c>
      <c r="B10" s="38" t="s">
        <v>142</v>
      </c>
      <c r="C10" s="38"/>
    </row>
    <row r="11" spans="1:3" ht="23.25" customHeight="1" x14ac:dyDescent="0.25">
      <c r="A11" s="5" t="s">
        <v>11</v>
      </c>
      <c r="B11" s="47" t="s">
        <v>143</v>
      </c>
      <c r="C11" s="48"/>
    </row>
    <row r="12" spans="1:3" x14ac:dyDescent="0.25">
      <c r="A12" s="37" t="s">
        <v>12</v>
      </c>
      <c r="B12" s="38" t="s">
        <v>144</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2371701644</v>
      </c>
      <c r="C15" s="42"/>
    </row>
    <row r="16" spans="1:3" ht="33.75" customHeight="1" x14ac:dyDescent="0.25">
      <c r="A16" s="43" t="s">
        <v>14</v>
      </c>
      <c r="B16" s="44" t="s">
        <v>15</v>
      </c>
      <c r="C16" s="44"/>
    </row>
    <row r="17" spans="1:3" ht="33.75" customHeight="1" x14ac:dyDescent="0.25">
      <c r="A17" s="43"/>
      <c r="B17" s="11" t="s">
        <v>16</v>
      </c>
      <c r="C17" s="6">
        <v>1109045589</v>
      </c>
    </row>
    <row r="18" spans="1:3" ht="33.75" customHeight="1" x14ac:dyDescent="0.25">
      <c r="A18" s="43"/>
      <c r="B18" s="11" t="s">
        <v>17</v>
      </c>
      <c r="C18" s="6">
        <v>14656055</v>
      </c>
    </row>
    <row r="19" spans="1:3" x14ac:dyDescent="0.25">
      <c r="A19" s="43"/>
      <c r="B19" s="45" t="s">
        <v>18</v>
      </c>
      <c r="C19" s="46"/>
    </row>
    <row r="20" spans="1:3" x14ac:dyDescent="0.25">
      <c r="A20" s="43"/>
      <c r="B20" s="11" t="s">
        <v>150</v>
      </c>
      <c r="C20" s="6">
        <v>858000000</v>
      </c>
    </row>
    <row r="21" spans="1:3" x14ac:dyDescent="0.25">
      <c r="A21" s="43"/>
      <c r="B21" s="11" t="s">
        <v>151</v>
      </c>
      <c r="C21" s="6">
        <v>390000000</v>
      </c>
    </row>
    <row r="22" spans="1:3" x14ac:dyDescent="0.25">
      <c r="A22" s="43"/>
      <c r="B22" s="45" t="s">
        <v>19</v>
      </c>
      <c r="C22" s="46"/>
    </row>
    <row r="23" spans="1:3" x14ac:dyDescent="0.25">
      <c r="A23" s="43"/>
      <c r="B23" s="11"/>
      <c r="C23" s="16"/>
    </row>
    <row r="24" spans="1:3" x14ac:dyDescent="0.25">
      <c r="A24" s="5" t="s">
        <v>20</v>
      </c>
      <c r="B24" s="36" t="s">
        <v>145</v>
      </c>
      <c r="C24" s="36"/>
    </row>
    <row r="25" spans="1:3" x14ac:dyDescent="0.25">
      <c r="A25" s="5" t="s">
        <v>21</v>
      </c>
      <c r="B25" s="36">
        <v>8110378751</v>
      </c>
      <c r="C25" s="36"/>
    </row>
    <row r="26" spans="1:3" x14ac:dyDescent="0.25">
      <c r="A26" s="5" t="s">
        <v>22</v>
      </c>
      <c r="B26" s="36" t="s">
        <v>146</v>
      </c>
      <c r="C26" s="36"/>
    </row>
    <row r="27" spans="1:3" x14ac:dyDescent="0.25">
      <c r="A27" s="5" t="s">
        <v>23</v>
      </c>
      <c r="B27" s="39" t="s">
        <v>147</v>
      </c>
      <c r="C27" s="40"/>
    </row>
    <row r="28" spans="1:3" x14ac:dyDescent="0.25">
      <c r="A28" s="5" t="s">
        <v>24</v>
      </c>
      <c r="B28" s="35" t="s">
        <v>148</v>
      </c>
      <c r="C28" s="35"/>
    </row>
    <row r="29" spans="1:3" x14ac:dyDescent="0.25">
      <c r="A29" s="5" t="s">
        <v>25</v>
      </c>
      <c r="B29" s="36" t="s">
        <v>149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65" t="s">
        <v>152</v>
      </c>
      <c r="C2" s="66"/>
    </row>
    <row r="3" spans="1:3" x14ac:dyDescent="0.25">
      <c r="A3" s="5" t="s">
        <v>1</v>
      </c>
      <c r="B3" s="36" t="str">
        <f>'GENERALES NOTA 322'!B2:C2</f>
        <v>1101310304120220045100</v>
      </c>
      <c r="C3" s="36"/>
    </row>
    <row r="4" spans="1:3" x14ac:dyDescent="0.25">
      <c r="A4" s="5" t="s">
        <v>2</v>
      </c>
      <c r="B4" s="36" t="str">
        <f>'GENERALES NOTA 322'!B3:C3</f>
        <v xml:space="preserve">Juzgado Cuarenta y Uno (41) Civil del Circuito de Bogotá </v>
      </c>
      <c r="C4" s="36"/>
    </row>
    <row r="5" spans="1:3" x14ac:dyDescent="0.25">
      <c r="A5" s="5" t="s">
        <v>3</v>
      </c>
      <c r="B5" s="36" t="str">
        <f>'GENERALES NOTA 322'!B4:C4</f>
        <v xml:space="preserve">Paola Andrea López Hernández, Yeferson Esneider López Hernández, TMQ S.A. y Allianz Seguros S.A. </v>
      </c>
      <c r="C5" s="36"/>
    </row>
    <row r="6" spans="1:3" x14ac:dyDescent="0.25">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x14ac:dyDescent="0.25">
      <c r="A7" s="5" t="s">
        <v>5</v>
      </c>
      <c r="B7" s="36" t="str">
        <f>'GENERALES NOTA 322'!B6:C6</f>
        <v>DEMANDA DIRECTA</v>
      </c>
      <c r="C7" s="36"/>
    </row>
    <row r="8" spans="1:3" x14ac:dyDescent="0.25">
      <c r="A8" s="13" t="s">
        <v>28</v>
      </c>
      <c r="B8" s="36">
        <v>22772940</v>
      </c>
      <c r="C8" s="36"/>
    </row>
    <row r="9" spans="1:3" x14ac:dyDescent="0.25">
      <c r="A9" s="13" t="s">
        <v>11</v>
      </c>
      <c r="B9" s="47" t="s">
        <v>143</v>
      </c>
      <c r="C9" s="48"/>
    </row>
    <row r="10" spans="1:3" x14ac:dyDescent="0.25">
      <c r="A10" s="13" t="s">
        <v>29</v>
      </c>
      <c r="B10" s="39" t="s">
        <v>157</v>
      </c>
      <c r="C10" s="67"/>
    </row>
    <row r="11" spans="1:3" x14ac:dyDescent="0.25">
      <c r="A11" s="13" t="s">
        <v>30</v>
      </c>
      <c r="B11" s="68">
        <v>0.1</v>
      </c>
      <c r="C11" s="40"/>
    </row>
    <row r="12" spans="1:3" x14ac:dyDescent="0.25">
      <c r="A12" s="13" t="s">
        <v>31</v>
      </c>
      <c r="B12" s="52" t="s">
        <v>103</v>
      </c>
      <c r="C12" s="53"/>
    </row>
    <row r="13" spans="1:3" x14ac:dyDescent="0.25">
      <c r="A13" s="13" t="s">
        <v>32</v>
      </c>
      <c r="B13" s="36" t="s">
        <v>153</v>
      </c>
      <c r="C13" s="36"/>
    </row>
    <row r="14" spans="1:3" x14ac:dyDescent="0.25">
      <c r="A14" s="13" t="s">
        <v>33</v>
      </c>
      <c r="B14" s="36" t="s">
        <v>100</v>
      </c>
      <c r="C14" s="36"/>
    </row>
    <row r="15" spans="1:3" x14ac:dyDescent="0.25">
      <c r="A15" s="13" t="s">
        <v>34</v>
      </c>
      <c r="B15" s="36" t="s">
        <v>100</v>
      </c>
      <c r="C15" s="36"/>
    </row>
    <row r="16" spans="1:3" x14ac:dyDescent="0.25">
      <c r="A16" s="62" t="s">
        <v>35</v>
      </c>
      <c r="B16" s="36" t="s">
        <v>121</v>
      </c>
      <c r="C16" s="36"/>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6" t="s">
        <v>99</v>
      </c>
      <c r="C21" s="36"/>
    </row>
    <row r="22" spans="1:3" x14ac:dyDescent="0.25">
      <c r="A22" s="13" t="s">
        <v>39</v>
      </c>
      <c r="B22" s="52"/>
      <c r="C22" s="53"/>
    </row>
    <row r="23" spans="1:3" x14ac:dyDescent="0.25">
      <c r="A23" s="13" t="s">
        <v>40</v>
      </c>
      <c r="B23" s="36" t="s">
        <v>154</v>
      </c>
      <c r="C23" s="36"/>
    </row>
    <row r="24" spans="1:3" x14ac:dyDescent="0.25">
      <c r="A24" s="13" t="s">
        <v>41</v>
      </c>
      <c r="B24" s="36"/>
      <c r="C24" s="36"/>
    </row>
    <row r="25" spans="1:3" x14ac:dyDescent="0.25">
      <c r="A25" s="13" t="s">
        <v>42</v>
      </c>
      <c r="B25" s="36"/>
      <c r="C25" s="36"/>
    </row>
    <row r="26" spans="1:3" x14ac:dyDescent="0.25">
      <c r="A26" s="12" t="s">
        <v>43</v>
      </c>
      <c r="B26" s="36" t="s">
        <v>99</v>
      </c>
      <c r="C26" s="36"/>
    </row>
    <row r="27" spans="1:3" x14ac:dyDescent="0.25">
      <c r="A27" s="61" t="s">
        <v>44</v>
      </c>
      <c r="B27" s="61"/>
      <c r="C27" s="61"/>
    </row>
    <row r="28" spans="1:3" ht="14.45" customHeight="1" x14ac:dyDescent="0.25">
      <c r="A28" s="56" t="s">
        <v>45</v>
      </c>
      <c r="B28" s="57"/>
      <c r="C28" s="30" t="s">
        <v>155</v>
      </c>
    </row>
    <row r="29" spans="1:3" ht="14.45" customHeight="1" x14ac:dyDescent="0.25">
      <c r="A29" s="58" t="s">
        <v>46</v>
      </c>
      <c r="B29" s="59"/>
      <c r="C29" s="30" t="s">
        <v>155</v>
      </c>
    </row>
    <row r="30" spans="1:3" ht="14.45" customHeight="1" x14ac:dyDescent="0.25">
      <c r="A30" s="58" t="s">
        <v>47</v>
      </c>
      <c r="B30" s="59"/>
      <c r="C30" s="31" t="s">
        <v>155</v>
      </c>
    </row>
    <row r="31" spans="1:3" ht="14.45" customHeight="1" x14ac:dyDescent="0.25">
      <c r="A31" s="58" t="s">
        <v>48</v>
      </c>
      <c r="B31" s="59"/>
      <c r="C31" s="30"/>
    </row>
    <row r="32" spans="1:3" x14ac:dyDescent="0.25">
      <c r="A32" s="58" t="s">
        <v>49</v>
      </c>
      <c r="B32" s="59"/>
      <c r="C32" s="30"/>
    </row>
    <row r="33" spans="1:3" ht="14.45" customHeight="1" x14ac:dyDescent="0.25">
      <c r="A33" s="58" t="s">
        <v>50</v>
      </c>
      <c r="B33" s="59"/>
      <c r="C33" s="30" t="s">
        <v>155</v>
      </c>
    </row>
    <row r="34" spans="1:3" ht="14.45" customHeight="1" x14ac:dyDescent="0.25">
      <c r="A34" s="58" t="s">
        <v>51</v>
      </c>
      <c r="B34" s="59"/>
      <c r="C34" s="32"/>
    </row>
    <row r="35" spans="1:3" x14ac:dyDescent="0.25">
      <c r="A35" s="56" t="s">
        <v>52</v>
      </c>
      <c r="B35" s="57"/>
      <c r="C35" s="33" t="s">
        <v>156</v>
      </c>
    </row>
    <row r="36" spans="1:3" x14ac:dyDescent="0.25">
      <c r="A36" s="60" t="s">
        <v>53</v>
      </c>
      <c r="B36" s="60"/>
      <c r="C36" s="60"/>
    </row>
    <row r="37" spans="1:3" x14ac:dyDescent="0.25">
      <c r="A37" s="54" t="s">
        <v>54</v>
      </c>
      <c r="B37" s="54"/>
      <c r="C37" s="11"/>
    </row>
    <row r="38" spans="1:3" x14ac:dyDescent="0.25">
      <c r="A38" s="54" t="s">
        <v>55</v>
      </c>
      <c r="B38" s="54"/>
      <c r="C38" s="11"/>
    </row>
    <row r="39" spans="1:3" x14ac:dyDescent="0.25">
      <c r="A39" s="54" t="s">
        <v>56</v>
      </c>
      <c r="B39" s="54"/>
      <c r="C39" s="11"/>
    </row>
    <row r="40" spans="1:3" x14ac:dyDescent="0.25">
      <c r="A40" s="54" t="s">
        <v>57</v>
      </c>
      <c r="B40" s="54"/>
      <c r="C40" s="11"/>
    </row>
    <row r="41" spans="1:3" x14ac:dyDescent="0.25">
      <c r="A41" s="54" t="s">
        <v>58</v>
      </c>
      <c r="B41" s="54"/>
      <c r="C41" s="11"/>
    </row>
    <row r="42" spans="1:3" x14ac:dyDescent="0.25">
      <c r="A42" s="54" t="s">
        <v>59</v>
      </c>
      <c r="B42" s="54"/>
      <c r="C42" s="11" t="s">
        <v>154</v>
      </c>
    </row>
    <row r="43" spans="1:3" x14ac:dyDescent="0.25">
      <c r="A43" s="54" t="s">
        <v>60</v>
      </c>
      <c r="B43" s="54"/>
      <c r="C43" s="11"/>
    </row>
    <row r="44" spans="1:3" x14ac:dyDescent="0.25">
      <c r="A44" s="54" t="s">
        <v>61</v>
      </c>
      <c r="B44" s="54"/>
      <c r="C44" s="11"/>
    </row>
    <row r="45" spans="1:3" x14ac:dyDescent="0.25">
      <c r="A45" s="54" t="s">
        <v>62</v>
      </c>
      <c r="B45" s="54"/>
      <c r="C45" s="11"/>
    </row>
    <row r="46" spans="1:3" x14ac:dyDescent="0.25">
      <c r="A46" s="54" t="s">
        <v>63</v>
      </c>
      <c r="B46" s="54"/>
      <c r="C46" s="11"/>
    </row>
    <row r="47" spans="1:3" x14ac:dyDescent="0.25">
      <c r="A47" s="54" t="s">
        <v>64</v>
      </c>
      <c r="B47" s="54"/>
      <c r="C47" s="11"/>
    </row>
    <row r="48" spans="1:3" x14ac:dyDescent="0.25">
      <c r="A48" s="54" t="s">
        <v>65</v>
      </c>
      <c r="B48" s="54"/>
      <c r="C48" s="11"/>
    </row>
    <row r="49" spans="1:3" x14ac:dyDescent="0.25">
      <c r="A49" s="54" t="s">
        <v>66</v>
      </c>
      <c r="B49" s="54"/>
      <c r="C49" s="11"/>
    </row>
    <row r="50" spans="1:3" x14ac:dyDescent="0.25">
      <c r="A50" s="54" t="s">
        <v>67</v>
      </c>
      <c r="B50" s="54"/>
      <c r="C50" s="11"/>
    </row>
    <row r="51" spans="1:3" x14ac:dyDescent="0.25">
      <c r="A51" s="54" t="s">
        <v>68</v>
      </c>
      <c r="B51" s="54"/>
      <c r="C51" s="11"/>
    </row>
    <row r="52" spans="1:3" x14ac:dyDescent="0.25">
      <c r="A52" s="54" t="s">
        <v>69</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3" zoomScaleNormal="100" workbookViewId="0">
      <selection activeCell="B15" sqref="B15:C1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70</v>
      </c>
      <c r="B1" s="64"/>
      <c r="C1" s="64"/>
    </row>
    <row r="2" spans="1:6" x14ac:dyDescent="0.25">
      <c r="A2" s="20" t="s">
        <v>27</v>
      </c>
      <c r="B2" s="73" t="s">
        <v>152</v>
      </c>
      <c r="C2" s="74"/>
    </row>
    <row r="3" spans="1:6" x14ac:dyDescent="0.25">
      <c r="A3" s="21" t="s">
        <v>1</v>
      </c>
      <c r="B3" s="75" t="str">
        <f>'GENERALES NOTA 322'!B2:C2</f>
        <v>1101310304120220045100</v>
      </c>
      <c r="C3" s="75"/>
    </row>
    <row r="4" spans="1:6" x14ac:dyDescent="0.25">
      <c r="A4" s="21" t="s">
        <v>2</v>
      </c>
      <c r="B4" s="75" t="str">
        <f>'GENERALES NOTA 322'!B3:C3</f>
        <v xml:space="preserve">Juzgado Cuarenta y Uno (41) Civil del Circuito de Bogotá </v>
      </c>
      <c r="C4" s="75"/>
    </row>
    <row r="5" spans="1:6" x14ac:dyDescent="0.25">
      <c r="A5" s="21" t="s">
        <v>3</v>
      </c>
      <c r="B5" s="75" t="str">
        <f>'GENERALES NOTA 322'!B4:C4</f>
        <v xml:space="preserve">Paola Andrea López Hernández, Yeferson Esneider López Hernández, TMQ S.A. y Allianz Seguros S.A. </v>
      </c>
      <c r="C5" s="75"/>
    </row>
    <row r="6" spans="1:6" ht="14.45" customHeight="1" x14ac:dyDescent="0.25">
      <c r="A6" s="21" t="s">
        <v>4</v>
      </c>
      <c r="B6" s="75" t="str">
        <f>'GENERALES NOTA 322'!B5:C5</f>
        <v xml:space="preserve">Luis Alberto Orjuela Olivar (Víctima); Andrea Liliana Rodríguez Pérez (Esposa); Emanuel Felipe Orjuela Rodríguez (Hijo); Isidro Orjuela (Padre)  y María Doris Olivar Olivar (Madre). </v>
      </c>
      <c r="C6" s="75"/>
    </row>
    <row r="7" spans="1:6" x14ac:dyDescent="0.25">
      <c r="A7" s="21" t="s">
        <v>5</v>
      </c>
      <c r="B7" s="75" t="str">
        <f>'GENERALES NOTA 322'!B6:C6</f>
        <v>DEMANDA DIRECTA</v>
      </c>
      <c r="C7" s="75"/>
    </row>
    <row r="8" spans="1:6" ht="30" x14ac:dyDescent="0.25">
      <c r="A8" s="21" t="s">
        <v>13</v>
      </c>
      <c r="B8" s="69">
        <f>'GENERALES NOTA 322'!B15:C15</f>
        <v>2371701644</v>
      </c>
      <c r="C8" s="70"/>
    </row>
    <row r="9" spans="1:6" x14ac:dyDescent="0.25">
      <c r="A9" s="76" t="s">
        <v>14</v>
      </c>
      <c r="B9" s="77" t="s">
        <v>15</v>
      </c>
      <c r="C9" s="78"/>
    </row>
    <row r="10" spans="1:6" x14ac:dyDescent="0.25">
      <c r="A10" s="76"/>
      <c r="B10" s="22" t="s">
        <v>16</v>
      </c>
      <c r="C10" s="19">
        <f>'GENERALES NOTA 322'!C17</f>
        <v>1109045589</v>
      </c>
    </row>
    <row r="11" spans="1:6" x14ac:dyDescent="0.25">
      <c r="A11" s="76"/>
      <c r="B11" s="22" t="s">
        <v>17</v>
      </c>
      <c r="C11" s="19">
        <f>'GENERALES NOTA 322'!C18</f>
        <v>14656055</v>
      </c>
    </row>
    <row r="12" spans="1:6" x14ac:dyDescent="0.25">
      <c r="A12" s="76"/>
      <c r="B12" s="77"/>
      <c r="C12" s="78"/>
    </row>
    <row r="13" spans="1:6" x14ac:dyDescent="0.25">
      <c r="A13" s="76"/>
      <c r="B13" s="22" t="s">
        <v>71</v>
      </c>
      <c r="C13" s="24">
        <v>858000000</v>
      </c>
    </row>
    <row r="14" spans="1:6" x14ac:dyDescent="0.25">
      <c r="A14" s="76"/>
      <c r="B14" s="22" t="s">
        <v>72</v>
      </c>
      <c r="C14" s="24">
        <v>390000000</v>
      </c>
      <c r="E14" t="s">
        <v>73</v>
      </c>
      <c r="F14" s="17">
        <v>0.7</v>
      </c>
    </row>
    <row r="15" spans="1:6" x14ac:dyDescent="0.25">
      <c r="A15" s="23" t="s">
        <v>74</v>
      </c>
      <c r="B15" s="73" t="s">
        <v>75</v>
      </c>
      <c r="C15" s="74"/>
    </row>
    <row r="16" spans="1:6" ht="15" customHeight="1" x14ac:dyDescent="0.25">
      <c r="A16" s="21" t="s">
        <v>76</v>
      </c>
      <c r="B16" s="71" t="s">
        <v>158</v>
      </c>
      <c r="C16" s="72"/>
    </row>
    <row r="17" spans="1:3" ht="28.5" customHeight="1" x14ac:dyDescent="0.25">
      <c r="A17" s="14" t="s">
        <v>77</v>
      </c>
      <c r="B17" s="81">
        <f>((C19+C20+C22+C23)-C26)*C25*C27</f>
        <v>207000000</v>
      </c>
      <c r="C17" s="81"/>
    </row>
    <row r="18" spans="1:3" x14ac:dyDescent="0.25">
      <c r="A18" s="23" t="s">
        <v>78</v>
      </c>
      <c r="B18" s="79" t="s">
        <v>15</v>
      </c>
      <c r="C18" s="80"/>
    </row>
    <row r="19" spans="1:3" x14ac:dyDescent="0.25">
      <c r="A19" s="87"/>
      <c r="B19" s="22" t="s">
        <v>16</v>
      </c>
      <c r="C19" s="19">
        <v>0</v>
      </c>
    </row>
    <row r="20" spans="1:3" x14ac:dyDescent="0.25">
      <c r="A20" s="88"/>
      <c r="B20" s="22" t="s">
        <v>17</v>
      </c>
      <c r="C20" s="19">
        <v>0</v>
      </c>
    </row>
    <row r="21" spans="1:3" x14ac:dyDescent="0.25">
      <c r="A21" s="88"/>
      <c r="B21" s="77" t="s">
        <v>18</v>
      </c>
      <c r="C21" s="78"/>
    </row>
    <row r="22" spans="1:3" x14ac:dyDescent="0.25">
      <c r="A22" s="88"/>
      <c r="B22" s="22" t="s">
        <v>71</v>
      </c>
      <c r="C22" s="19">
        <v>200000000</v>
      </c>
    </row>
    <row r="23" spans="1:3" ht="45" x14ac:dyDescent="0.25">
      <c r="A23" s="88"/>
      <c r="B23" s="22" t="s">
        <v>79</v>
      </c>
      <c r="C23" s="19">
        <v>30000000</v>
      </c>
    </row>
    <row r="24" spans="1:3" x14ac:dyDescent="0.25">
      <c r="A24" s="88"/>
      <c r="B24" s="77" t="s">
        <v>80</v>
      </c>
      <c r="C24" s="78"/>
    </row>
    <row r="25" spans="1:3" x14ac:dyDescent="0.25">
      <c r="A25" s="25"/>
      <c r="B25" s="22" t="s">
        <v>81</v>
      </c>
      <c r="C25" s="26">
        <v>1</v>
      </c>
    </row>
    <row r="26" spans="1:3" x14ac:dyDescent="0.25">
      <c r="A26" s="27"/>
      <c r="B26" s="22" t="s">
        <v>30</v>
      </c>
      <c r="C26" s="34">
        <v>23000000</v>
      </c>
    </row>
    <row r="27" spans="1:3" x14ac:dyDescent="0.25">
      <c r="A27" s="27"/>
      <c r="B27" s="22" t="s">
        <v>82</v>
      </c>
      <c r="C27" s="26">
        <v>1</v>
      </c>
    </row>
    <row r="28" spans="1:3" x14ac:dyDescent="0.25">
      <c r="A28" s="18" t="s">
        <v>83</v>
      </c>
      <c r="B28" s="81">
        <f>IFERROR(B17*(VLOOKUP(B15,Hoja2!$G$1:$H$6,2,0)),16666)</f>
        <v>144900000</v>
      </c>
      <c r="C28" s="81"/>
    </row>
    <row r="29" spans="1:3" ht="30" x14ac:dyDescent="0.25">
      <c r="A29" s="21" t="s">
        <v>84</v>
      </c>
      <c r="B29" s="82" t="s">
        <v>159</v>
      </c>
      <c r="C29" s="83"/>
    </row>
    <row r="30" spans="1:3" ht="30" x14ac:dyDescent="0.25">
      <c r="A30" s="21" t="s">
        <v>85</v>
      </c>
      <c r="B30" s="84" t="s">
        <v>160</v>
      </c>
      <c r="C30" s="85"/>
    </row>
    <row r="31" spans="1:3" ht="18.75" x14ac:dyDescent="0.25">
      <c r="A31" s="28" t="s">
        <v>86</v>
      </c>
      <c r="B31" s="28"/>
      <c r="C31" s="28"/>
    </row>
    <row r="32" spans="1:3" x14ac:dyDescent="0.25">
      <c r="A32" s="29" t="s">
        <v>87</v>
      </c>
      <c r="B32" s="86"/>
      <c r="C32" s="86"/>
    </row>
    <row r="33" spans="1:3" x14ac:dyDescent="0.25">
      <c r="A33" s="29" t="s">
        <v>88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89</v>
      </c>
      <c r="B1" s="64"/>
      <c r="C1" s="64"/>
    </row>
    <row r="2" spans="1:3" ht="17.100000000000001" customHeight="1" x14ac:dyDescent="0.25">
      <c r="A2" s="13" t="s">
        <v>27</v>
      </c>
      <c r="B2" s="65" t="str">
        <f>'[2]AUTOS NOTA 321'!B2:C2</f>
        <v xml:space="preserve">SINIESTRO   LEGIS </v>
      </c>
      <c r="C2" s="66"/>
    </row>
    <row r="3" spans="1:3" ht="15.95" customHeight="1" x14ac:dyDescent="0.25">
      <c r="A3" s="5" t="s">
        <v>1</v>
      </c>
      <c r="B3" s="36" t="str">
        <f>'GENERALES NOTA 322'!B2:C2</f>
        <v>1101310304120220045100</v>
      </c>
      <c r="C3" s="36"/>
    </row>
    <row r="4" spans="1:3" x14ac:dyDescent="0.25">
      <c r="A4" s="5" t="s">
        <v>2</v>
      </c>
      <c r="B4" s="36" t="str">
        <f>'GENERALES NOTA 322'!B3:C3</f>
        <v xml:space="preserve">Juzgado Cuarenta y Uno (41) Civil del Circuito de Bogotá </v>
      </c>
      <c r="C4" s="36"/>
    </row>
    <row r="5" spans="1:3" ht="29.1" customHeight="1" x14ac:dyDescent="0.25">
      <c r="A5" s="5" t="s">
        <v>3</v>
      </c>
      <c r="B5" s="36" t="str">
        <f>'GENERALES NOTA 322'!B4:C4</f>
        <v xml:space="preserve">Paola Andrea López Hernández, Yeferson Esneider López Hernández, TMQ S.A. y Allianz Seguros S.A. </v>
      </c>
      <c r="C5" s="36"/>
    </row>
    <row r="6" spans="1:3" x14ac:dyDescent="0.25">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9"/>
      <c r="C9" s="89"/>
    </row>
    <row r="10" spans="1:3" x14ac:dyDescent="0.25">
      <c r="A10" s="15" t="s">
        <v>91</v>
      </c>
      <c r="B10" s="36"/>
      <c r="C10" s="36"/>
    </row>
    <row r="11" spans="1:3" ht="30" x14ac:dyDescent="0.25">
      <c r="A11" s="15" t="s">
        <v>92</v>
      </c>
      <c r="B11" s="90"/>
      <c r="C11" s="55"/>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0" ma:contentTypeDescription="Crear nuevo documento." ma:contentTypeScope="" ma:versionID="2dc80d184e77f5331d2429e6b3020965">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04789d3b47fafe9ae76d70be2755e1b7"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A50B6-53E0-4CF4-B2CE-722BDF6E6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4D33B-784F-4592-9F54-7AB9CEB307A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7F1620F-6882-40C1-983B-03FDDC703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2024-01-19T20:40:15Z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2024-01-12T21:41:32Z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4ca23740-9092-4a6b-b60b-d41fcf3a713a</vt:lpwstr>
  </property>
  <property fmtid="{D5CDD505-2E9C-101B-9397-08002B2CF9AE}" pid="30" name="MSIP_Label_863bc15e-e7bf-41c1-bdb3-03882d8a2e2c_ContentBits">
    <vt:lpwstr>1</vt:lpwstr>
  </property>
</Properties>
</file>