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f3bdf2b4801928ac/Escritorio/G HERRERA ABOGADOS Y ASOCIADOS/RESPONSABILIDAD DE SUSTANCIACIÓN/2. CIVIL/DEMANDA EJECUTIVA SINGULAR - ACEROS AREQUIPA SAS/"/>
    </mc:Choice>
  </mc:AlternateContent>
  <xr:revisionPtr revIDLastSave="5" documentId="8_{7947A445-1AB0-4AAA-96F5-EB90D6944C6A}" xr6:coauthVersionLast="47" xr6:coauthVersionMax="47" xr10:uidLastSave="{9F154886-3D41-49BC-AB60-6F21C8640102}"/>
  <bookViews>
    <workbookView xWindow="11364" yWindow="60" windowWidth="11568" windowHeight="12240" firstSheet="2" activeTab="4" xr2:uid="{00000000-000D-0000-FFFF-FFFF00000000}"/>
  </bookViews>
  <sheets>
    <sheet name="FE2Y3197" sheetId="1" r:id="rId1"/>
    <sheet name="FE2Y3198" sheetId="2" r:id="rId2"/>
    <sheet name="FE2Y3199" sheetId="3" r:id="rId3"/>
    <sheet name="FE2Y3214" sheetId="4" r:id="rId4"/>
    <sheet name="FE2Y346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5" l="1"/>
  <c r="G15" i="5"/>
  <c r="H15" i="5" s="1"/>
  <c r="E15" i="5"/>
  <c r="G14" i="5"/>
  <c r="H14" i="5" s="1"/>
  <c r="I14" i="5" s="1"/>
  <c r="E14" i="5"/>
  <c r="G13" i="5"/>
  <c r="H13" i="5" s="1"/>
  <c r="I13" i="5" s="1"/>
  <c r="E13" i="5"/>
  <c r="G12" i="5"/>
  <c r="H12" i="5" s="1"/>
  <c r="I12" i="5" s="1"/>
  <c r="E12" i="5"/>
  <c r="G11" i="5"/>
  <c r="H11" i="5" s="1"/>
  <c r="I11" i="5" s="1"/>
  <c r="E11" i="5"/>
  <c r="G10" i="5"/>
  <c r="H10" i="5" s="1"/>
  <c r="I10" i="5" s="1"/>
  <c r="E10" i="5"/>
  <c r="G9" i="5"/>
  <c r="H9" i="5" s="1"/>
  <c r="I9" i="5" s="1"/>
  <c r="E9" i="5"/>
  <c r="G8" i="5"/>
  <c r="H8" i="5" s="1"/>
  <c r="I8" i="5" s="1"/>
  <c r="E8" i="5"/>
  <c r="G7" i="5"/>
  <c r="H7" i="5" s="1"/>
  <c r="I7" i="5" s="1"/>
  <c r="E7" i="5"/>
  <c r="G6" i="5"/>
  <c r="H6" i="5" s="1"/>
  <c r="I6" i="5" s="1"/>
  <c r="E6" i="5"/>
  <c r="G5" i="5"/>
  <c r="H5" i="5" s="1"/>
  <c r="E5" i="5"/>
  <c r="I16" i="4"/>
  <c r="G15" i="4"/>
  <c r="H15" i="4" s="1"/>
  <c r="E15" i="4"/>
  <c r="G14" i="4"/>
  <c r="H14" i="4" s="1"/>
  <c r="I14" i="4" s="1"/>
  <c r="E14" i="4"/>
  <c r="G13" i="4"/>
  <c r="H13" i="4" s="1"/>
  <c r="I13" i="4" s="1"/>
  <c r="E13" i="4"/>
  <c r="G12" i="4"/>
  <c r="H12" i="4" s="1"/>
  <c r="I12" i="4" s="1"/>
  <c r="E12" i="4"/>
  <c r="G11" i="4"/>
  <c r="H11" i="4" s="1"/>
  <c r="I11" i="4" s="1"/>
  <c r="E11" i="4"/>
  <c r="G10" i="4"/>
  <c r="H10" i="4" s="1"/>
  <c r="I10" i="4" s="1"/>
  <c r="E10" i="4"/>
  <c r="G9" i="4"/>
  <c r="H9" i="4" s="1"/>
  <c r="I9" i="4" s="1"/>
  <c r="E9" i="4"/>
  <c r="G8" i="4"/>
  <c r="H8" i="4" s="1"/>
  <c r="I8" i="4" s="1"/>
  <c r="E8" i="4"/>
  <c r="G7" i="4"/>
  <c r="H7" i="4" s="1"/>
  <c r="I7" i="4" s="1"/>
  <c r="E7" i="4"/>
  <c r="G6" i="4"/>
  <c r="H6" i="4" s="1"/>
  <c r="I6" i="4" s="1"/>
  <c r="E6" i="4"/>
  <c r="G5" i="4"/>
  <c r="H5" i="4" s="1"/>
  <c r="E5" i="4"/>
  <c r="I16" i="3"/>
  <c r="G15" i="3"/>
  <c r="H15" i="3" s="1"/>
  <c r="E15" i="3"/>
  <c r="G14" i="3"/>
  <c r="H14" i="3" s="1"/>
  <c r="I14" i="3" s="1"/>
  <c r="E14" i="3"/>
  <c r="G13" i="3"/>
  <c r="H13" i="3" s="1"/>
  <c r="I13" i="3" s="1"/>
  <c r="E13" i="3"/>
  <c r="G12" i="3"/>
  <c r="H12" i="3" s="1"/>
  <c r="I12" i="3" s="1"/>
  <c r="E12" i="3"/>
  <c r="G11" i="3"/>
  <c r="H11" i="3" s="1"/>
  <c r="I11" i="3" s="1"/>
  <c r="E11" i="3"/>
  <c r="G10" i="3"/>
  <c r="H10" i="3" s="1"/>
  <c r="I10" i="3" s="1"/>
  <c r="E10" i="3"/>
  <c r="G9" i="3"/>
  <c r="H9" i="3" s="1"/>
  <c r="I9" i="3" s="1"/>
  <c r="E9" i="3"/>
  <c r="G8" i="3"/>
  <c r="H8" i="3" s="1"/>
  <c r="I8" i="3" s="1"/>
  <c r="E8" i="3"/>
  <c r="G7" i="3"/>
  <c r="H7" i="3" s="1"/>
  <c r="I7" i="3" s="1"/>
  <c r="E7" i="3"/>
  <c r="G6" i="3"/>
  <c r="H6" i="3" s="1"/>
  <c r="I6" i="3" s="1"/>
  <c r="E6" i="3"/>
  <c r="G5" i="3"/>
  <c r="H5" i="3" s="1"/>
  <c r="I5" i="3" s="1"/>
  <c r="E5" i="3"/>
  <c r="I16" i="2"/>
  <c r="G15" i="2"/>
  <c r="H15" i="2" s="1"/>
  <c r="I15" i="2" s="1"/>
  <c r="E15" i="2"/>
  <c r="G14" i="2"/>
  <c r="H14" i="2" s="1"/>
  <c r="I14" i="2" s="1"/>
  <c r="E14" i="2"/>
  <c r="G13" i="2"/>
  <c r="H13" i="2" s="1"/>
  <c r="E13" i="2"/>
  <c r="G12" i="2"/>
  <c r="H12" i="2" s="1"/>
  <c r="I12" i="2" s="1"/>
  <c r="E12" i="2"/>
  <c r="G11" i="2"/>
  <c r="H11" i="2" s="1"/>
  <c r="E11" i="2"/>
  <c r="G10" i="2"/>
  <c r="H10" i="2" s="1"/>
  <c r="I10" i="2" s="1"/>
  <c r="E10" i="2"/>
  <c r="G9" i="2"/>
  <c r="H9" i="2" s="1"/>
  <c r="I9" i="2" s="1"/>
  <c r="E9" i="2"/>
  <c r="G8" i="2"/>
  <c r="H8" i="2" s="1"/>
  <c r="I8" i="2" s="1"/>
  <c r="E8" i="2"/>
  <c r="G7" i="2"/>
  <c r="H7" i="2" s="1"/>
  <c r="I7" i="2" s="1"/>
  <c r="E7" i="2"/>
  <c r="H6" i="2"/>
  <c r="I6" i="2" s="1"/>
  <c r="G6" i="2"/>
  <c r="E6" i="2"/>
  <c r="G5" i="2"/>
  <c r="H5" i="2" s="1"/>
  <c r="E5" i="2"/>
  <c r="E15" i="1"/>
  <c r="E14" i="1"/>
  <c r="I15" i="5" l="1"/>
  <c r="I17" i="5" s="1"/>
  <c r="I18" i="5" s="1"/>
  <c r="I15" i="4"/>
  <c r="I15" i="3"/>
  <c r="I17" i="3" s="1"/>
  <c r="I18" i="3" s="1"/>
  <c r="I5" i="5"/>
  <c r="I5" i="4"/>
  <c r="I17" i="4"/>
  <c r="I18" i="4" s="1"/>
  <c r="I13" i="2"/>
  <c r="I11" i="2"/>
  <c r="I5" i="2"/>
  <c r="I17" i="2"/>
  <c r="I18" i="2" s="1"/>
  <c r="G13" i="1" l="1"/>
  <c r="H13" i="1" s="1"/>
  <c r="I13" i="1" s="1"/>
  <c r="E13" i="1"/>
  <c r="G14" i="1"/>
  <c r="H14" i="1" s="1"/>
  <c r="I14" i="1" s="1"/>
  <c r="G15" i="1"/>
  <c r="H15" i="1" s="1"/>
  <c r="I15" i="1" s="1"/>
  <c r="G12" i="1" l="1"/>
  <c r="H12" i="1" s="1"/>
  <c r="E12" i="1"/>
  <c r="G11" i="1"/>
  <c r="H11" i="1" s="1"/>
  <c r="E11" i="1"/>
  <c r="G10" i="1"/>
  <c r="H10" i="1" s="1"/>
  <c r="E10" i="1"/>
  <c r="G9" i="1"/>
  <c r="H9" i="1" s="1"/>
  <c r="E9" i="1"/>
  <c r="G8" i="1"/>
  <c r="H8" i="1" s="1"/>
  <c r="E8" i="1"/>
  <c r="I8" i="1" l="1"/>
  <c r="I10" i="1"/>
  <c r="I11" i="1"/>
  <c r="I9" i="1"/>
  <c r="I12" i="1"/>
  <c r="I16" i="1"/>
  <c r="G7" i="1"/>
  <c r="H7" i="1" s="1"/>
  <c r="E7" i="1"/>
  <c r="I7" i="1" l="1"/>
  <c r="G6" i="1"/>
  <c r="H6" i="1" s="1"/>
  <c r="E6" i="1"/>
  <c r="I6" i="1" l="1"/>
  <c r="G5" i="1"/>
  <c r="H5" i="1" s="1"/>
  <c r="E5" i="1"/>
  <c r="I5" i="1" l="1"/>
  <c r="I17" i="1" l="1"/>
  <c r="I18" i="1" s="1"/>
</calcChain>
</file>

<file path=xl/sharedStrings.xml><?xml version="1.0" encoding="utf-8"?>
<sst xmlns="http://schemas.openxmlformats.org/spreadsheetml/2006/main" count="70" uniqueCount="17">
  <si>
    <t>INTERESES DE MORA</t>
  </si>
  <si>
    <t>DÍAS</t>
  </si>
  <si>
    <t>TASA DE INTERÉS MORATORIO Efectivo anual*</t>
  </si>
  <si>
    <t>TASA DE INTERÉS MORATORIO Efectivo mensual*</t>
  </si>
  <si>
    <t>TASA DE INTERÉS MORATORIO Efectiva diaria*</t>
  </si>
  <si>
    <t>VALOR DE INTERÉS MORATORIO</t>
  </si>
  <si>
    <t>DESDE</t>
  </si>
  <si>
    <t>HASTA</t>
  </si>
  <si>
    <t>CAPITAL</t>
  </si>
  <si>
    <t>INTERÉS MORATORIO GENERADO</t>
  </si>
  <si>
    <t>TOTAL</t>
  </si>
  <si>
    <t>LIQUIDACIÓN DE INTERESES MORATORIOS</t>
  </si>
  <si>
    <t>FACTURA ELECTRÓNICA DE VENTA No. FE2Y3197</t>
  </si>
  <si>
    <t>FACTURA ELECTRÓNICA DE VENTA No. FE2Y3198</t>
  </si>
  <si>
    <t>FACTURA ELECTRÓNICA DE VENTA No. FE2Y3199</t>
  </si>
  <si>
    <t>FACTURA ELECTRÓNICA DE VENTA No. FE2Y3214</t>
  </si>
  <si>
    <t>FACTURA ELECTRÓNICA DE VENTA No. FE2Y3465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</si>
</sst>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#,##0\ _€"/>
    <numFmt numFmtId="166" formatCode="_-[$$-240A]\ * #,##0_-;\-[$$-240A]\ * #,##0_-;_-[$$-240A]\ * &quot;-&quot;??_-;_-@_-"/>
    <numFmt numFmtId="167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6" fontId="3" fillId="0" borderId="3" xfId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3" fillId="0" borderId="3" xfId="2" applyNumberFormat="1" applyFont="1" applyFill="1" applyBorder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7" fontId="3" fillId="0" borderId="8" xfId="2" applyNumberFormat="1" applyFont="1" applyFill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zoomScale="80" zoomScaleNormal="80" workbookViewId="0">
      <selection activeCell="E23" sqref="E23"/>
    </sheetView>
  </sheetViews>
  <sheetFormatPr baseColWidth="10" defaultRowHeight="14.4" x14ac:dyDescent="0.3"/>
  <cols>
    <col min="1" max="1" width="1.77734375" customWidth="1"/>
    <col min="2" max="2" width="18" bestFit="1" customWidth="1"/>
    <col min="6" max="6" width="16.6640625" customWidth="1"/>
    <col min="7" max="7" width="15.88671875" customWidth="1"/>
    <col min="8" max="8" width="16.33203125" customWidth="1"/>
    <col min="9" max="9" width="19.6640625" customWidth="1"/>
  </cols>
  <sheetData>
    <row r="1" spans="2:9" ht="17.399999999999999" customHeight="1" thickBot="1" x14ac:dyDescent="0.35">
      <c r="B1" s="23" t="s">
        <v>11</v>
      </c>
      <c r="C1" s="24"/>
      <c r="D1" s="24"/>
      <c r="E1" s="24"/>
      <c r="F1" s="24"/>
      <c r="G1" s="24"/>
      <c r="H1" s="24"/>
      <c r="I1" s="25"/>
    </row>
    <row r="2" spans="2:9" ht="16.8" customHeight="1" thickBot="1" x14ac:dyDescent="0.35">
      <c r="B2" s="26" t="s">
        <v>12</v>
      </c>
      <c r="C2" s="27"/>
      <c r="D2" s="27"/>
      <c r="E2" s="27"/>
      <c r="F2" s="27"/>
      <c r="G2" s="27"/>
      <c r="H2" s="27"/>
      <c r="I2" s="28"/>
    </row>
    <row r="3" spans="2:9" ht="26.4" customHeight="1" thickBot="1" x14ac:dyDescent="0.35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9" ht="26.4" customHeight="1" thickBot="1" x14ac:dyDescent="0.35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9" ht="15" thickBot="1" x14ac:dyDescent="0.35">
      <c r="B5" s="16">
        <v>93775545</v>
      </c>
      <c r="C5" s="2">
        <v>44988</v>
      </c>
      <c r="D5" s="5">
        <v>45016</v>
      </c>
      <c r="E5" s="3">
        <f t="shared" ref="E5:E7" si="0">D5-C5+1</f>
        <v>29</v>
      </c>
      <c r="F5" s="6">
        <v>0.30840000000000001</v>
      </c>
      <c r="G5" s="6">
        <f t="shared" ref="G5:G15" si="1">+(1+F5)^(1/12)-1</f>
        <v>2.2653191301707398E-2</v>
      </c>
      <c r="H5" s="7">
        <f t="shared" ref="H5:H15" si="2">+(1+G5)^(1/30)-1</f>
        <v>7.4695943725133773E-4</v>
      </c>
      <c r="I5" s="16">
        <f t="shared" ref="I5:I7" si="3">(B5*H5)*E5</f>
        <v>2031349.3213129872</v>
      </c>
    </row>
    <row r="6" spans="2:9" ht="15" thickBot="1" x14ac:dyDescent="0.35">
      <c r="B6" s="16">
        <v>93775545</v>
      </c>
      <c r="C6" s="2">
        <v>45017</v>
      </c>
      <c r="D6" s="2">
        <v>45046</v>
      </c>
      <c r="E6" s="3">
        <f t="shared" si="0"/>
        <v>30</v>
      </c>
      <c r="F6" s="6">
        <v>0.31390000000000001</v>
      </c>
      <c r="G6" s="6">
        <f t="shared" si="1"/>
        <v>2.3010739001574354E-2</v>
      </c>
      <c r="H6" s="7">
        <f t="shared" si="2"/>
        <v>7.5862042276364505E-4</v>
      </c>
      <c r="I6" s="16">
        <f t="shared" si="3"/>
        <v>2134201.3077837364</v>
      </c>
    </row>
    <row r="7" spans="2:9" ht="15" thickBot="1" x14ac:dyDescent="0.35">
      <c r="B7" s="16">
        <v>93775545</v>
      </c>
      <c r="C7" s="2">
        <v>45047</v>
      </c>
      <c r="D7" s="2">
        <v>45077</v>
      </c>
      <c r="E7" s="3">
        <f t="shared" si="0"/>
        <v>31</v>
      </c>
      <c r="F7" s="6">
        <v>0.30270000000000002</v>
      </c>
      <c r="G7" s="6">
        <f t="shared" si="1"/>
        <v>2.2281185112344559E-2</v>
      </c>
      <c r="H7" s="15">
        <f t="shared" si="2"/>
        <v>7.3482272147784577E-4</v>
      </c>
      <c r="I7" s="16">
        <f t="shared" si="3"/>
        <v>2136160.4367340142</v>
      </c>
    </row>
    <row r="8" spans="2:9" ht="15" thickBot="1" x14ac:dyDescent="0.35">
      <c r="B8" s="16">
        <v>93775545</v>
      </c>
      <c r="C8" s="2">
        <v>45078</v>
      </c>
      <c r="D8" s="2">
        <v>45107</v>
      </c>
      <c r="E8" s="3">
        <f t="shared" ref="E8:E15" si="4">D8-C8+1</f>
        <v>30</v>
      </c>
      <c r="F8" s="6">
        <v>0.29759999999999998</v>
      </c>
      <c r="G8" s="6">
        <f t="shared" ref="G8:G13" si="5">+(1+F8)^(1/12)-1</f>
        <v>2.1947070542897462E-2</v>
      </c>
      <c r="H8" s="7">
        <f t="shared" ref="H8:H13" si="6">+(1+G8)^(1/30)-1</f>
        <v>7.239185814971183E-4</v>
      </c>
      <c r="I8" s="16">
        <f t="shared" ref="I8:I15" si="7">(B8*H8)*E8</f>
        <v>2036575.7854655755</v>
      </c>
    </row>
    <row r="9" spans="2:9" ht="15" thickBot="1" x14ac:dyDescent="0.35">
      <c r="B9" s="16">
        <v>93775545</v>
      </c>
      <c r="C9" s="2">
        <v>45108</v>
      </c>
      <c r="D9" s="2">
        <v>45138</v>
      </c>
      <c r="E9" s="3">
        <f t="shared" si="4"/>
        <v>31</v>
      </c>
      <c r="F9" s="6">
        <v>0.29360000000000003</v>
      </c>
      <c r="G9" s="6">
        <f t="shared" si="5"/>
        <v>2.1684176535087696E-2</v>
      </c>
      <c r="H9" s="7">
        <f t="shared" si="6"/>
        <v>7.1533636800213962E-4</v>
      </c>
      <c r="I9" s="16">
        <f t="shared" si="7"/>
        <v>2079512.7907993572</v>
      </c>
    </row>
    <row r="10" spans="2:9" ht="15" thickBot="1" x14ac:dyDescent="0.35">
      <c r="B10" s="16">
        <v>93775545</v>
      </c>
      <c r="C10" s="2">
        <v>45139</v>
      </c>
      <c r="D10" s="2">
        <v>45169</v>
      </c>
      <c r="E10" s="3">
        <f t="shared" si="4"/>
        <v>31</v>
      </c>
      <c r="F10" s="6">
        <v>0.28749999999999998</v>
      </c>
      <c r="G10" s="6">
        <f t="shared" si="5"/>
        <v>2.1281824965027063E-2</v>
      </c>
      <c r="H10" s="7">
        <f t="shared" si="6"/>
        <v>7.0219740734600578E-4</v>
      </c>
      <c r="I10" s="16">
        <f t="shared" si="7"/>
        <v>2041317.2817152194</v>
      </c>
    </row>
    <row r="11" spans="2:9" ht="15" thickBot="1" x14ac:dyDescent="0.35">
      <c r="B11" s="16">
        <v>93775545</v>
      </c>
      <c r="C11" s="2">
        <v>45170</v>
      </c>
      <c r="D11" s="2">
        <v>45199</v>
      </c>
      <c r="E11" s="3">
        <f t="shared" si="4"/>
        <v>30</v>
      </c>
      <c r="F11" s="6">
        <v>0.28029999999999999</v>
      </c>
      <c r="G11" s="6">
        <f t="shared" si="5"/>
        <v>2.0804663549857549E-2</v>
      </c>
      <c r="H11" s="7">
        <f t="shared" si="6"/>
        <v>6.86609012210182E-4</v>
      </c>
      <c r="I11" s="16">
        <f t="shared" si="7"/>
        <v>1931614.029657644</v>
      </c>
    </row>
    <row r="12" spans="2:9" ht="15" thickBot="1" x14ac:dyDescent="0.35">
      <c r="B12" s="16">
        <v>93775545</v>
      </c>
      <c r="C12" s="2">
        <v>45200</v>
      </c>
      <c r="D12" s="2">
        <v>45230</v>
      </c>
      <c r="E12" s="3">
        <f t="shared" si="4"/>
        <v>31</v>
      </c>
      <c r="F12" s="6">
        <v>0.26529999999999998</v>
      </c>
      <c r="G12" s="6">
        <f t="shared" si="5"/>
        <v>1.9802625354918835E-2</v>
      </c>
      <c r="H12" s="7">
        <f t="shared" si="6"/>
        <v>6.5385046767652E-4</v>
      </c>
      <c r="I12" s="16">
        <f t="shared" si="7"/>
        <v>1900770.7026009869</v>
      </c>
    </row>
    <row r="13" spans="2:9" ht="15" thickBot="1" x14ac:dyDescent="0.35">
      <c r="B13" s="16">
        <v>93775545</v>
      </c>
      <c r="C13" s="2">
        <v>45231</v>
      </c>
      <c r="D13" s="2">
        <v>45240</v>
      </c>
      <c r="E13" s="3">
        <f t="shared" si="4"/>
        <v>10</v>
      </c>
      <c r="F13" s="6">
        <v>0.25519999999999998</v>
      </c>
      <c r="G13" s="6">
        <f t="shared" si="5"/>
        <v>1.9121766867196577E-2</v>
      </c>
      <c r="H13" s="7">
        <f t="shared" si="6"/>
        <v>6.3157414356007635E-4</v>
      </c>
      <c r="I13" s="16">
        <f t="shared" ref="I13" si="8">(B13*H13)*E13</f>
        <v>592262.09520254401</v>
      </c>
    </row>
    <row r="14" spans="2:9" ht="15" thickBot="1" x14ac:dyDescent="0.35">
      <c r="B14" s="16">
        <v>93775545</v>
      </c>
      <c r="C14" s="2">
        <v>45261</v>
      </c>
      <c r="D14" s="2">
        <v>45291</v>
      </c>
      <c r="E14" s="3">
        <f t="shared" si="4"/>
        <v>31</v>
      </c>
      <c r="F14" s="6">
        <v>0.25040000000000001</v>
      </c>
      <c r="G14" s="6">
        <f t="shared" ref="G14" si="9">+(1+F14)^(1/12)-1</f>
        <v>1.8796428318203828E-2</v>
      </c>
      <c r="H14" s="7">
        <f t="shared" ref="H14" si="10">+(1+G14)^(1/30)-1</f>
        <v>6.2092463873408832E-4</v>
      </c>
      <c r="I14" s="16">
        <f t="shared" ref="I14" si="11">(B14*H14)*E14</f>
        <v>1805053.9384377345</v>
      </c>
    </row>
    <row r="15" spans="2:9" ht="15" thickBot="1" x14ac:dyDescent="0.35">
      <c r="B15" s="16">
        <v>93775545</v>
      </c>
      <c r="C15" s="2">
        <v>45292</v>
      </c>
      <c r="D15" s="2">
        <v>45322</v>
      </c>
      <c r="E15" s="3">
        <f t="shared" si="4"/>
        <v>31</v>
      </c>
      <c r="F15" s="6">
        <v>0.23319999999999999</v>
      </c>
      <c r="G15" s="6">
        <f t="shared" si="1"/>
        <v>1.7621153900856834E-2</v>
      </c>
      <c r="H15" s="7">
        <f t="shared" si="2"/>
        <v>5.8242625831672612E-4</v>
      </c>
      <c r="I15" s="16">
        <f t="shared" si="7"/>
        <v>1693137.533674815</v>
      </c>
    </row>
    <row r="16" spans="2:9" ht="15" thickBot="1" x14ac:dyDescent="0.35">
      <c r="B16" s="8"/>
      <c r="C16" s="9"/>
      <c r="D16" s="9"/>
      <c r="E16" s="17" t="s">
        <v>8</v>
      </c>
      <c r="F16" s="18"/>
      <c r="G16" s="18"/>
      <c r="H16" s="19"/>
      <c r="I16" s="10">
        <f>B15</f>
        <v>93775545</v>
      </c>
    </row>
    <row r="17" spans="2:9" ht="15" thickBot="1" x14ac:dyDescent="0.35">
      <c r="B17" s="11"/>
      <c r="C17" s="9"/>
      <c r="D17" s="9"/>
      <c r="E17" s="20" t="s">
        <v>9</v>
      </c>
      <c r="F17" s="21"/>
      <c r="G17" s="21"/>
      <c r="H17" s="22"/>
      <c r="I17" s="4">
        <f>+SUM(I5:I15)</f>
        <v>20381955.223384611</v>
      </c>
    </row>
    <row r="18" spans="2:9" ht="15" thickBot="1" x14ac:dyDescent="0.35">
      <c r="C18" s="12"/>
      <c r="D18" s="13"/>
      <c r="E18" s="20" t="s">
        <v>10</v>
      </c>
      <c r="F18" s="21"/>
      <c r="G18" s="21"/>
      <c r="H18" s="21"/>
      <c r="I18" s="14">
        <f>+SUM(I16:I17)</f>
        <v>114157500.22338462</v>
      </c>
    </row>
    <row r="73" ht="15.75" customHeight="1" x14ac:dyDescent="0.3"/>
  </sheetData>
  <mergeCells count="12">
    <mergeCell ref="E16:H16"/>
    <mergeCell ref="E17:H17"/>
    <mergeCell ref="E18:H18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C33D0-4867-419C-BCD9-5E7B57F30324}">
  <dimension ref="B1:I18"/>
  <sheetViews>
    <sheetView zoomScale="80" zoomScaleNormal="80" workbookViewId="0">
      <selection activeCell="H21" sqref="H21"/>
    </sheetView>
  </sheetViews>
  <sheetFormatPr baseColWidth="10" defaultRowHeight="14.4" x14ac:dyDescent="0.3"/>
  <cols>
    <col min="1" max="1" width="4.21875" customWidth="1"/>
    <col min="2" max="2" width="17" customWidth="1"/>
    <col min="6" max="6" width="14" customWidth="1"/>
    <col min="7" max="7" width="16.109375" customWidth="1"/>
    <col min="8" max="8" width="15" customWidth="1"/>
    <col min="9" max="9" width="19.5546875" customWidth="1"/>
  </cols>
  <sheetData>
    <row r="1" spans="2:9" ht="15" thickBot="1" x14ac:dyDescent="0.35">
      <c r="B1" s="23" t="s">
        <v>11</v>
      </c>
      <c r="C1" s="24"/>
      <c r="D1" s="24"/>
      <c r="E1" s="24"/>
      <c r="F1" s="24"/>
      <c r="G1" s="24"/>
      <c r="H1" s="24"/>
      <c r="I1" s="25"/>
    </row>
    <row r="2" spans="2:9" ht="15" thickBot="1" x14ac:dyDescent="0.35">
      <c r="B2" s="26" t="s">
        <v>13</v>
      </c>
      <c r="C2" s="27"/>
      <c r="D2" s="27"/>
      <c r="E2" s="27"/>
      <c r="F2" s="27"/>
      <c r="G2" s="27"/>
      <c r="H2" s="27"/>
      <c r="I2" s="28"/>
    </row>
    <row r="3" spans="2:9" ht="30.6" customHeight="1" thickBot="1" x14ac:dyDescent="0.35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9" ht="21.6" customHeight="1" thickBot="1" x14ac:dyDescent="0.35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9" ht="15" thickBot="1" x14ac:dyDescent="0.35">
      <c r="B5" s="16">
        <v>41165890</v>
      </c>
      <c r="C5" s="2">
        <v>44988</v>
      </c>
      <c r="D5" s="5">
        <v>45016</v>
      </c>
      <c r="E5" s="3">
        <f t="shared" ref="E5:E15" si="0">D5-C5+1</f>
        <v>29</v>
      </c>
      <c r="F5" s="6">
        <v>0.30840000000000001</v>
      </c>
      <c r="G5" s="6">
        <f t="shared" ref="G5:G15" si="1">+(1+F5)^(1/12)-1</f>
        <v>2.2653191301707398E-2</v>
      </c>
      <c r="H5" s="7">
        <f t="shared" ref="H5:H15" si="2">+(1+G5)^(1/30)-1</f>
        <v>7.4695943725133773E-4</v>
      </c>
      <c r="I5" s="16">
        <f t="shared" ref="I5:I15" si="3">(B5*H5)*E5</f>
        <v>891728.25082216365</v>
      </c>
    </row>
    <row r="6" spans="2:9" ht="15" thickBot="1" x14ac:dyDescent="0.35">
      <c r="B6" s="16">
        <v>41165890</v>
      </c>
      <c r="C6" s="2">
        <v>45017</v>
      </c>
      <c r="D6" s="2">
        <v>45046</v>
      </c>
      <c r="E6" s="3">
        <f t="shared" si="0"/>
        <v>30</v>
      </c>
      <c r="F6" s="6">
        <v>0.31390000000000001</v>
      </c>
      <c r="G6" s="6">
        <f t="shared" si="1"/>
        <v>2.3010739001574354E-2</v>
      </c>
      <c r="H6" s="7">
        <f t="shared" si="2"/>
        <v>7.5862042276364505E-4</v>
      </c>
      <c r="I6" s="16">
        <f t="shared" si="3"/>
        <v>936878.54625725129</v>
      </c>
    </row>
    <row r="7" spans="2:9" ht="15" thickBot="1" x14ac:dyDescent="0.35">
      <c r="B7" s="16">
        <v>41165890</v>
      </c>
      <c r="C7" s="2">
        <v>45047</v>
      </c>
      <c r="D7" s="2">
        <v>45077</v>
      </c>
      <c r="E7" s="3">
        <f t="shared" si="0"/>
        <v>31</v>
      </c>
      <c r="F7" s="6">
        <v>0.30270000000000002</v>
      </c>
      <c r="G7" s="6">
        <f t="shared" si="1"/>
        <v>2.2281185112344559E-2</v>
      </c>
      <c r="H7" s="15">
        <f t="shared" si="2"/>
        <v>7.3482272147784577E-4</v>
      </c>
      <c r="I7" s="16">
        <f t="shared" si="3"/>
        <v>937738.57097758667</v>
      </c>
    </row>
    <row r="8" spans="2:9" ht="15" thickBot="1" x14ac:dyDescent="0.35">
      <c r="B8" s="16">
        <v>41165890</v>
      </c>
      <c r="C8" s="2">
        <v>45078</v>
      </c>
      <c r="D8" s="2">
        <v>45107</v>
      </c>
      <c r="E8" s="3">
        <f t="shared" si="0"/>
        <v>30</v>
      </c>
      <c r="F8" s="6">
        <v>0.29759999999999998</v>
      </c>
      <c r="G8" s="6">
        <f t="shared" si="1"/>
        <v>2.1947070542897462E-2</v>
      </c>
      <c r="H8" s="7">
        <f t="shared" si="2"/>
        <v>7.239185814971183E-4</v>
      </c>
      <c r="I8" s="16">
        <f t="shared" si="3"/>
        <v>894022.5808459922</v>
      </c>
    </row>
    <row r="9" spans="2:9" ht="15" thickBot="1" x14ac:dyDescent="0.35">
      <c r="B9" s="16">
        <v>41165890</v>
      </c>
      <c r="C9" s="2">
        <v>45108</v>
      </c>
      <c r="D9" s="2">
        <v>45138</v>
      </c>
      <c r="E9" s="3">
        <f t="shared" si="0"/>
        <v>31</v>
      </c>
      <c r="F9" s="6">
        <v>0.29360000000000003</v>
      </c>
      <c r="G9" s="6">
        <f t="shared" si="1"/>
        <v>2.1684176535087696E-2</v>
      </c>
      <c r="H9" s="7">
        <f t="shared" si="2"/>
        <v>7.1533636800213962E-4</v>
      </c>
      <c r="I9" s="16">
        <f t="shared" si="3"/>
        <v>912871.20538344362</v>
      </c>
    </row>
    <row r="10" spans="2:9" ht="15" thickBot="1" x14ac:dyDescent="0.35">
      <c r="B10" s="16">
        <v>41165890</v>
      </c>
      <c r="C10" s="2">
        <v>45139</v>
      </c>
      <c r="D10" s="2">
        <v>45169</v>
      </c>
      <c r="E10" s="3">
        <f t="shared" si="0"/>
        <v>31</v>
      </c>
      <c r="F10" s="6">
        <v>0.28749999999999998</v>
      </c>
      <c r="G10" s="6">
        <f t="shared" si="1"/>
        <v>2.1281824965027063E-2</v>
      </c>
      <c r="H10" s="7">
        <f t="shared" si="2"/>
        <v>7.0219740734600578E-4</v>
      </c>
      <c r="I10" s="16">
        <f t="shared" si="3"/>
        <v>896104.01810181676</v>
      </c>
    </row>
    <row r="11" spans="2:9" ht="15" thickBot="1" x14ac:dyDescent="0.35">
      <c r="B11" s="16">
        <v>41165890</v>
      </c>
      <c r="C11" s="2">
        <v>45170</v>
      </c>
      <c r="D11" s="2">
        <v>45199</v>
      </c>
      <c r="E11" s="3">
        <f t="shared" si="0"/>
        <v>30</v>
      </c>
      <c r="F11" s="6">
        <v>0.28029999999999999</v>
      </c>
      <c r="G11" s="6">
        <f t="shared" si="1"/>
        <v>2.0804663549857549E-2</v>
      </c>
      <c r="H11" s="7">
        <f t="shared" si="2"/>
        <v>6.86609012210182E-4</v>
      </c>
      <c r="I11" s="16">
        <f t="shared" si="3"/>
        <v>847946.1320895903</v>
      </c>
    </row>
    <row r="12" spans="2:9" ht="15" thickBot="1" x14ac:dyDescent="0.35">
      <c r="B12" s="16">
        <v>41165890</v>
      </c>
      <c r="C12" s="2">
        <v>45200</v>
      </c>
      <c r="D12" s="2">
        <v>45230</v>
      </c>
      <c r="E12" s="3">
        <f t="shared" si="0"/>
        <v>31</v>
      </c>
      <c r="F12" s="6">
        <v>0.26529999999999998</v>
      </c>
      <c r="G12" s="6">
        <f t="shared" si="1"/>
        <v>1.9802625354918835E-2</v>
      </c>
      <c r="H12" s="7">
        <f t="shared" si="2"/>
        <v>6.5385046767652E-4</v>
      </c>
      <c r="I12" s="16">
        <f t="shared" si="3"/>
        <v>834406.42929342552</v>
      </c>
    </row>
    <row r="13" spans="2:9" ht="15" thickBot="1" x14ac:dyDescent="0.35">
      <c r="B13" s="16">
        <v>41165890</v>
      </c>
      <c r="C13" s="2">
        <v>45231</v>
      </c>
      <c r="D13" s="2">
        <v>45240</v>
      </c>
      <c r="E13" s="3">
        <f t="shared" si="0"/>
        <v>10</v>
      </c>
      <c r="F13" s="6">
        <v>0.25519999999999998</v>
      </c>
      <c r="G13" s="6">
        <f t="shared" si="1"/>
        <v>1.9121766867196577E-2</v>
      </c>
      <c r="H13" s="7">
        <f t="shared" si="2"/>
        <v>6.3157414356007635E-4</v>
      </c>
      <c r="I13" s="16">
        <f t="shared" si="3"/>
        <v>259993.11720638309</v>
      </c>
    </row>
    <row r="14" spans="2:9" ht="15" thickBot="1" x14ac:dyDescent="0.35">
      <c r="B14" s="16">
        <v>41165890</v>
      </c>
      <c r="C14" s="2">
        <v>45261</v>
      </c>
      <c r="D14" s="2">
        <v>45291</v>
      </c>
      <c r="E14" s="3">
        <f t="shared" si="0"/>
        <v>31</v>
      </c>
      <c r="F14" s="6">
        <v>0.25040000000000001</v>
      </c>
      <c r="G14" s="6">
        <f t="shared" si="1"/>
        <v>1.8796428318203828E-2</v>
      </c>
      <c r="H14" s="7">
        <f t="shared" si="2"/>
        <v>6.2092463873408832E-4</v>
      </c>
      <c r="I14" s="16">
        <f t="shared" si="3"/>
        <v>792388.37666893378</v>
      </c>
    </row>
    <row r="15" spans="2:9" ht="15" thickBot="1" x14ac:dyDescent="0.35">
      <c r="B15" s="16">
        <v>41165890</v>
      </c>
      <c r="C15" s="2">
        <v>45292</v>
      </c>
      <c r="D15" s="2">
        <v>45322</v>
      </c>
      <c r="E15" s="3">
        <f t="shared" si="0"/>
        <v>31</v>
      </c>
      <c r="F15" s="6">
        <v>0.23319999999999999</v>
      </c>
      <c r="G15" s="6">
        <f t="shared" si="1"/>
        <v>1.7621153900856834E-2</v>
      </c>
      <c r="H15" s="7">
        <f t="shared" si="2"/>
        <v>5.8242625831672612E-4</v>
      </c>
      <c r="I15" s="16">
        <f t="shared" si="3"/>
        <v>743258.95377231599</v>
      </c>
    </row>
    <row r="16" spans="2:9" ht="15" thickBot="1" x14ac:dyDescent="0.35">
      <c r="B16" s="8"/>
      <c r="C16" s="9"/>
      <c r="D16" s="9"/>
      <c r="E16" s="17" t="s">
        <v>8</v>
      </c>
      <c r="F16" s="18"/>
      <c r="G16" s="18"/>
      <c r="H16" s="19"/>
      <c r="I16" s="10">
        <f>B15</f>
        <v>41165890</v>
      </c>
    </row>
    <row r="17" spans="2:9" ht="15" thickBot="1" x14ac:dyDescent="0.35">
      <c r="B17" s="11"/>
      <c r="C17" s="9"/>
      <c r="D17" s="9"/>
      <c r="E17" s="20" t="s">
        <v>9</v>
      </c>
      <c r="F17" s="21"/>
      <c r="G17" s="21"/>
      <c r="H17" s="22"/>
      <c r="I17" s="4">
        <f>+SUM(I5:I15)</f>
        <v>8947336.181418905</v>
      </c>
    </row>
    <row r="18" spans="2:9" ht="15" thickBot="1" x14ac:dyDescent="0.35">
      <c r="C18" s="12"/>
      <c r="D18" s="13"/>
      <c r="E18" s="20" t="s">
        <v>10</v>
      </c>
      <c r="F18" s="21"/>
      <c r="G18" s="21"/>
      <c r="H18" s="21"/>
      <c r="I18" s="14">
        <f>+SUM(I16:I17)</f>
        <v>50113226.181418903</v>
      </c>
    </row>
  </sheetData>
  <mergeCells count="12">
    <mergeCell ref="E16:H16"/>
    <mergeCell ref="E17:H17"/>
    <mergeCell ref="E18:H18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75AD-D565-4E2E-8E12-178EB86F0D9F}">
  <dimension ref="B1:I18"/>
  <sheetViews>
    <sheetView zoomScale="80" zoomScaleNormal="80" workbookViewId="0">
      <selection activeCell="D23" sqref="D23"/>
    </sheetView>
  </sheetViews>
  <sheetFormatPr baseColWidth="10" defaultRowHeight="14.4" x14ac:dyDescent="0.3"/>
  <cols>
    <col min="1" max="1" width="3" customWidth="1"/>
    <col min="2" max="2" width="17" customWidth="1"/>
    <col min="6" max="6" width="13.88671875" customWidth="1"/>
    <col min="7" max="7" width="15.109375" customWidth="1"/>
    <col min="8" max="8" width="15.88671875" customWidth="1"/>
    <col min="9" max="9" width="20.77734375" customWidth="1"/>
  </cols>
  <sheetData>
    <row r="1" spans="2:9" ht="15" thickBot="1" x14ac:dyDescent="0.35">
      <c r="B1" s="23" t="s">
        <v>11</v>
      </c>
      <c r="C1" s="24"/>
      <c r="D1" s="24"/>
      <c r="E1" s="24"/>
      <c r="F1" s="24"/>
      <c r="G1" s="24"/>
      <c r="H1" s="24"/>
      <c r="I1" s="25"/>
    </row>
    <row r="2" spans="2:9" ht="15" thickBot="1" x14ac:dyDescent="0.35">
      <c r="B2" s="26" t="s">
        <v>14</v>
      </c>
      <c r="C2" s="27"/>
      <c r="D2" s="27"/>
      <c r="E2" s="27"/>
      <c r="F2" s="27"/>
      <c r="G2" s="27"/>
      <c r="H2" s="27"/>
      <c r="I2" s="28"/>
    </row>
    <row r="3" spans="2:9" ht="27" customHeight="1" thickBot="1" x14ac:dyDescent="0.35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9" ht="24.6" customHeight="1" thickBot="1" x14ac:dyDescent="0.35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9" ht="15" thickBot="1" x14ac:dyDescent="0.35">
      <c r="B5" s="16">
        <v>20533376</v>
      </c>
      <c r="C5" s="2">
        <v>44988</v>
      </c>
      <c r="D5" s="5">
        <v>45016</v>
      </c>
      <c r="E5" s="3">
        <f t="shared" ref="E5:E15" si="0">D5-C5+1</f>
        <v>29</v>
      </c>
      <c r="F5" s="6">
        <v>0.30840000000000001</v>
      </c>
      <c r="G5" s="6">
        <f t="shared" ref="G5:G15" si="1">+(1+F5)^(1/12)-1</f>
        <v>2.2653191301707398E-2</v>
      </c>
      <c r="H5" s="7">
        <f t="shared" ref="H5:H15" si="2">+(1+G5)^(1/30)-1</f>
        <v>7.4695943725133773E-4</v>
      </c>
      <c r="I5" s="16">
        <f t="shared" ref="I5:I15" si="3">(B5*H5)*E5</f>
        <v>444790.37047307362</v>
      </c>
    </row>
    <row r="6" spans="2:9" ht="15" thickBot="1" x14ac:dyDescent="0.35">
      <c r="B6" s="16">
        <v>20533376</v>
      </c>
      <c r="C6" s="2">
        <v>45017</v>
      </c>
      <c r="D6" s="2">
        <v>45046</v>
      </c>
      <c r="E6" s="3">
        <f t="shared" si="0"/>
        <v>30</v>
      </c>
      <c r="F6" s="6">
        <v>0.31390000000000001</v>
      </c>
      <c r="G6" s="6">
        <f t="shared" si="1"/>
        <v>2.3010739001574354E-2</v>
      </c>
      <c r="H6" s="7">
        <f t="shared" si="2"/>
        <v>7.5862042276364505E-4</v>
      </c>
      <c r="I6" s="16">
        <f t="shared" si="3"/>
        <v>467311.15145654645</v>
      </c>
    </row>
    <row r="7" spans="2:9" ht="15" thickBot="1" x14ac:dyDescent="0.35">
      <c r="B7" s="16">
        <v>20533376</v>
      </c>
      <c r="C7" s="2">
        <v>45047</v>
      </c>
      <c r="D7" s="2">
        <v>45077</v>
      </c>
      <c r="E7" s="3">
        <f t="shared" si="0"/>
        <v>31</v>
      </c>
      <c r="F7" s="6">
        <v>0.30270000000000002</v>
      </c>
      <c r="G7" s="6">
        <f t="shared" si="1"/>
        <v>2.2281185112344559E-2</v>
      </c>
      <c r="H7" s="15">
        <f t="shared" si="2"/>
        <v>7.3482272147784577E-4</v>
      </c>
      <c r="I7" s="16">
        <f t="shared" si="3"/>
        <v>467740.12823688437</v>
      </c>
    </row>
    <row r="8" spans="2:9" ht="15" thickBot="1" x14ac:dyDescent="0.35">
      <c r="B8" s="16">
        <v>20533376</v>
      </c>
      <c r="C8" s="2">
        <v>45078</v>
      </c>
      <c r="D8" s="2">
        <v>45107</v>
      </c>
      <c r="E8" s="3">
        <f t="shared" si="0"/>
        <v>30</v>
      </c>
      <c r="F8" s="6">
        <v>0.29759999999999998</v>
      </c>
      <c r="G8" s="6">
        <f t="shared" si="1"/>
        <v>2.1947070542897462E-2</v>
      </c>
      <c r="H8" s="7">
        <f t="shared" si="2"/>
        <v>7.239185814971183E-4</v>
      </c>
      <c r="I8" s="16">
        <f t="shared" si="3"/>
        <v>445934.77281800919</v>
      </c>
    </row>
    <row r="9" spans="2:9" ht="15" thickBot="1" x14ac:dyDescent="0.35">
      <c r="B9" s="16">
        <v>20533376</v>
      </c>
      <c r="C9" s="2">
        <v>45108</v>
      </c>
      <c r="D9" s="2">
        <v>45138</v>
      </c>
      <c r="E9" s="3">
        <f t="shared" si="0"/>
        <v>31</v>
      </c>
      <c r="F9" s="6">
        <v>0.29360000000000003</v>
      </c>
      <c r="G9" s="6">
        <f t="shared" si="1"/>
        <v>2.1684176535087696E-2</v>
      </c>
      <c r="H9" s="7">
        <f t="shared" si="2"/>
        <v>7.1533636800213962E-4</v>
      </c>
      <c r="I9" s="16">
        <f t="shared" si="3"/>
        <v>455336.38893053134</v>
      </c>
    </row>
    <row r="10" spans="2:9" ht="15" thickBot="1" x14ac:dyDescent="0.35">
      <c r="B10" s="16">
        <v>20533376</v>
      </c>
      <c r="C10" s="2">
        <v>45139</v>
      </c>
      <c r="D10" s="2">
        <v>45169</v>
      </c>
      <c r="E10" s="3">
        <f t="shared" si="0"/>
        <v>31</v>
      </c>
      <c r="F10" s="6">
        <v>0.28749999999999998</v>
      </c>
      <c r="G10" s="6">
        <f t="shared" si="1"/>
        <v>2.1281824965027063E-2</v>
      </c>
      <c r="H10" s="7">
        <f t="shared" si="2"/>
        <v>7.0219740734600578E-4</v>
      </c>
      <c r="I10" s="16">
        <f t="shared" si="3"/>
        <v>446972.98512908164</v>
      </c>
    </row>
    <row r="11" spans="2:9" ht="15" thickBot="1" x14ac:dyDescent="0.35">
      <c r="B11" s="16">
        <v>20533376</v>
      </c>
      <c r="C11" s="2">
        <v>45170</v>
      </c>
      <c r="D11" s="2">
        <v>45199</v>
      </c>
      <c r="E11" s="3">
        <f t="shared" si="0"/>
        <v>30</v>
      </c>
      <c r="F11" s="6">
        <v>0.28029999999999999</v>
      </c>
      <c r="G11" s="6">
        <f t="shared" si="1"/>
        <v>2.0804663549857549E-2</v>
      </c>
      <c r="H11" s="7">
        <f t="shared" si="2"/>
        <v>6.86609012210182E-4</v>
      </c>
      <c r="I11" s="16">
        <f t="shared" si="3"/>
        <v>422952.03038100776</v>
      </c>
    </row>
    <row r="12" spans="2:9" ht="15" thickBot="1" x14ac:dyDescent="0.35">
      <c r="B12" s="16">
        <v>20533376</v>
      </c>
      <c r="C12" s="2">
        <v>45200</v>
      </c>
      <c r="D12" s="2">
        <v>45230</v>
      </c>
      <c r="E12" s="3">
        <f t="shared" si="0"/>
        <v>31</v>
      </c>
      <c r="F12" s="6">
        <v>0.26529999999999998</v>
      </c>
      <c r="G12" s="6">
        <f t="shared" si="1"/>
        <v>1.9802625354918835E-2</v>
      </c>
      <c r="H12" s="7">
        <f t="shared" si="2"/>
        <v>6.5385046767652E-4</v>
      </c>
      <c r="I12" s="16">
        <f t="shared" si="3"/>
        <v>416198.48251791275</v>
      </c>
    </row>
    <row r="13" spans="2:9" ht="15" thickBot="1" x14ac:dyDescent="0.35">
      <c r="B13" s="16">
        <v>20533376</v>
      </c>
      <c r="C13" s="2">
        <v>45231</v>
      </c>
      <c r="D13" s="2">
        <v>45240</v>
      </c>
      <c r="E13" s="3">
        <f t="shared" si="0"/>
        <v>10</v>
      </c>
      <c r="F13" s="6">
        <v>0.25519999999999998</v>
      </c>
      <c r="G13" s="6">
        <f t="shared" si="1"/>
        <v>1.9121766867196577E-2</v>
      </c>
      <c r="H13" s="7">
        <f t="shared" si="2"/>
        <v>6.3157414356007635E-4</v>
      </c>
      <c r="I13" s="16">
        <f t="shared" si="3"/>
        <v>129683.49361597025</v>
      </c>
    </row>
    <row r="14" spans="2:9" ht="15" thickBot="1" x14ac:dyDescent="0.35">
      <c r="B14" s="16">
        <v>20533376</v>
      </c>
      <c r="C14" s="2">
        <v>45261</v>
      </c>
      <c r="D14" s="2">
        <v>45291</v>
      </c>
      <c r="E14" s="3">
        <f t="shared" si="0"/>
        <v>31</v>
      </c>
      <c r="F14" s="6">
        <v>0.25040000000000001</v>
      </c>
      <c r="G14" s="6">
        <f t="shared" si="1"/>
        <v>1.8796428318203828E-2</v>
      </c>
      <c r="H14" s="7">
        <f t="shared" si="2"/>
        <v>6.2092463873408832E-4</v>
      </c>
      <c r="I14" s="16">
        <f t="shared" si="3"/>
        <v>395240.0513185272</v>
      </c>
    </row>
    <row r="15" spans="2:9" ht="15" thickBot="1" x14ac:dyDescent="0.35">
      <c r="B15" s="16">
        <v>20533376</v>
      </c>
      <c r="C15" s="2">
        <v>45292</v>
      </c>
      <c r="D15" s="2">
        <v>45322</v>
      </c>
      <c r="E15" s="3">
        <f t="shared" si="0"/>
        <v>31</v>
      </c>
      <c r="F15" s="6">
        <v>0.23319999999999999</v>
      </c>
      <c r="G15" s="6">
        <f t="shared" si="1"/>
        <v>1.7621153900856834E-2</v>
      </c>
      <c r="H15" s="7">
        <f t="shared" si="2"/>
        <v>5.8242625831672612E-4</v>
      </c>
      <c r="I15" s="16">
        <f t="shared" si="3"/>
        <v>370734.49798300443</v>
      </c>
    </row>
    <row r="16" spans="2:9" ht="15" thickBot="1" x14ac:dyDescent="0.35">
      <c r="B16" s="8"/>
      <c r="C16" s="9"/>
      <c r="D16" s="9"/>
      <c r="E16" s="17" t="s">
        <v>8</v>
      </c>
      <c r="F16" s="18"/>
      <c r="G16" s="18"/>
      <c r="H16" s="19"/>
      <c r="I16" s="10">
        <f>B15</f>
        <v>20533376</v>
      </c>
    </row>
    <row r="17" spans="2:9" ht="15" thickBot="1" x14ac:dyDescent="0.35">
      <c r="B17" s="11"/>
      <c r="C17" s="9"/>
      <c r="D17" s="9"/>
      <c r="E17" s="20" t="s">
        <v>9</v>
      </c>
      <c r="F17" s="21"/>
      <c r="G17" s="21"/>
      <c r="H17" s="22"/>
      <c r="I17" s="4">
        <f>+SUM(I5:I15)</f>
        <v>4462894.3528605495</v>
      </c>
    </row>
    <row r="18" spans="2:9" ht="15" thickBot="1" x14ac:dyDescent="0.35">
      <c r="C18" s="12"/>
      <c r="D18" s="13"/>
      <c r="E18" s="20" t="s">
        <v>10</v>
      </c>
      <c r="F18" s="21"/>
      <c r="G18" s="21"/>
      <c r="H18" s="21"/>
      <c r="I18" s="14">
        <f>+SUM(I16:I17)</f>
        <v>24996270.352860548</v>
      </c>
    </row>
  </sheetData>
  <mergeCells count="12">
    <mergeCell ref="E16:H16"/>
    <mergeCell ref="E17:H17"/>
    <mergeCell ref="E18:H18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BF35-1161-432C-B023-08BAE6A7AC02}">
  <dimension ref="B1:I18"/>
  <sheetViews>
    <sheetView zoomScale="80" zoomScaleNormal="80" workbookViewId="0">
      <selection activeCell="D23" sqref="D23"/>
    </sheetView>
  </sheetViews>
  <sheetFormatPr baseColWidth="10" defaultRowHeight="14.4" x14ac:dyDescent="0.3"/>
  <cols>
    <col min="1" max="1" width="4" customWidth="1"/>
    <col min="2" max="2" width="17.21875" customWidth="1"/>
    <col min="6" max="6" width="14.109375" customWidth="1"/>
    <col min="7" max="7" width="14.33203125" customWidth="1"/>
    <col min="8" max="8" width="14.6640625" customWidth="1"/>
    <col min="9" max="9" width="19.88671875" customWidth="1"/>
  </cols>
  <sheetData>
    <row r="1" spans="2:9" ht="15" thickBot="1" x14ac:dyDescent="0.35">
      <c r="B1" s="23" t="s">
        <v>11</v>
      </c>
      <c r="C1" s="24"/>
      <c r="D1" s="24"/>
      <c r="E1" s="24"/>
      <c r="F1" s="24"/>
      <c r="G1" s="24"/>
      <c r="H1" s="24"/>
      <c r="I1" s="25"/>
    </row>
    <row r="2" spans="2:9" ht="15" thickBot="1" x14ac:dyDescent="0.35">
      <c r="B2" s="26" t="s">
        <v>15</v>
      </c>
      <c r="C2" s="27"/>
      <c r="D2" s="27"/>
      <c r="E2" s="27"/>
      <c r="F2" s="27"/>
      <c r="G2" s="27"/>
      <c r="H2" s="27"/>
      <c r="I2" s="28"/>
    </row>
    <row r="3" spans="2:9" ht="23.4" customHeight="1" thickBot="1" x14ac:dyDescent="0.35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9" ht="26.4" customHeight="1" thickBot="1" x14ac:dyDescent="0.35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9" ht="15" thickBot="1" x14ac:dyDescent="0.35">
      <c r="B5" s="16">
        <v>66049313</v>
      </c>
      <c r="C5" s="2">
        <v>44989</v>
      </c>
      <c r="D5" s="5">
        <v>45016</v>
      </c>
      <c r="E5" s="3">
        <f t="shared" ref="E5:E15" si="0">D5-C5+1</f>
        <v>28</v>
      </c>
      <c r="F5" s="6">
        <v>0.30840000000000001</v>
      </c>
      <c r="G5" s="6">
        <f t="shared" ref="G5:G15" si="1">+(1+F5)^(1/12)-1</f>
        <v>2.2653191301707398E-2</v>
      </c>
      <c r="H5" s="7">
        <f t="shared" ref="H5:H15" si="2">+(1+G5)^(1/30)-1</f>
        <v>7.4695943725133773E-4</v>
      </c>
      <c r="I5" s="16">
        <f t="shared" ref="I5:I15" si="3">(B5*H5)*E5</f>
        <v>1381412.4147408891</v>
      </c>
    </row>
    <row r="6" spans="2:9" ht="15" thickBot="1" x14ac:dyDescent="0.35">
      <c r="B6" s="16">
        <v>66049313</v>
      </c>
      <c r="C6" s="2">
        <v>45017</v>
      </c>
      <c r="D6" s="2">
        <v>45046</v>
      </c>
      <c r="E6" s="3">
        <f t="shared" si="0"/>
        <v>30</v>
      </c>
      <c r="F6" s="6">
        <v>0.31390000000000001</v>
      </c>
      <c r="G6" s="6">
        <f t="shared" si="1"/>
        <v>2.3010739001574354E-2</v>
      </c>
      <c r="H6" s="7">
        <f t="shared" si="2"/>
        <v>7.5862042276364505E-4</v>
      </c>
      <c r="I6" s="16">
        <f t="shared" si="3"/>
        <v>1503190.7325392494</v>
      </c>
    </row>
    <row r="7" spans="2:9" ht="15" thickBot="1" x14ac:dyDescent="0.35">
      <c r="B7" s="16">
        <v>66049313</v>
      </c>
      <c r="C7" s="2">
        <v>45047</v>
      </c>
      <c r="D7" s="2">
        <v>45077</v>
      </c>
      <c r="E7" s="3">
        <f t="shared" si="0"/>
        <v>31</v>
      </c>
      <c r="F7" s="6">
        <v>0.30270000000000002</v>
      </c>
      <c r="G7" s="6">
        <f t="shared" si="1"/>
        <v>2.2281185112344559E-2</v>
      </c>
      <c r="H7" s="15">
        <f t="shared" si="2"/>
        <v>7.3482272147784577E-4</v>
      </c>
      <c r="I7" s="16">
        <f t="shared" si="3"/>
        <v>1504570.6138424638</v>
      </c>
    </row>
    <row r="8" spans="2:9" ht="15" thickBot="1" x14ac:dyDescent="0.35">
      <c r="B8" s="16">
        <v>66049313</v>
      </c>
      <c r="C8" s="2">
        <v>45078</v>
      </c>
      <c r="D8" s="2">
        <v>45107</v>
      </c>
      <c r="E8" s="3">
        <f t="shared" si="0"/>
        <v>30</v>
      </c>
      <c r="F8" s="6">
        <v>0.29759999999999998</v>
      </c>
      <c r="G8" s="6">
        <f t="shared" si="1"/>
        <v>2.1947070542897462E-2</v>
      </c>
      <c r="H8" s="7">
        <f t="shared" si="2"/>
        <v>7.239185814971183E-4</v>
      </c>
      <c r="I8" s="16">
        <f t="shared" si="3"/>
        <v>1434429.7492745752</v>
      </c>
    </row>
    <row r="9" spans="2:9" ht="15" thickBot="1" x14ac:dyDescent="0.35">
      <c r="B9" s="16">
        <v>66049313</v>
      </c>
      <c r="C9" s="2">
        <v>45108</v>
      </c>
      <c r="D9" s="2">
        <v>45138</v>
      </c>
      <c r="E9" s="3">
        <f t="shared" si="0"/>
        <v>31</v>
      </c>
      <c r="F9" s="6">
        <v>0.29360000000000003</v>
      </c>
      <c r="G9" s="6">
        <f t="shared" si="1"/>
        <v>2.1684176535087696E-2</v>
      </c>
      <c r="H9" s="7">
        <f t="shared" si="2"/>
        <v>7.1533636800213962E-4</v>
      </c>
      <c r="I9" s="16">
        <f t="shared" si="3"/>
        <v>1464671.7457841518</v>
      </c>
    </row>
    <row r="10" spans="2:9" ht="15" thickBot="1" x14ac:dyDescent="0.35">
      <c r="B10" s="16">
        <v>66049313</v>
      </c>
      <c r="C10" s="2">
        <v>45139</v>
      </c>
      <c r="D10" s="2">
        <v>45169</v>
      </c>
      <c r="E10" s="3">
        <f t="shared" si="0"/>
        <v>31</v>
      </c>
      <c r="F10" s="6">
        <v>0.28749999999999998</v>
      </c>
      <c r="G10" s="6">
        <f t="shared" si="1"/>
        <v>2.1281824965027063E-2</v>
      </c>
      <c r="H10" s="7">
        <f t="shared" si="2"/>
        <v>7.0219740734600578E-4</v>
      </c>
      <c r="I10" s="16">
        <f t="shared" si="3"/>
        <v>1437769.3467131299</v>
      </c>
    </row>
    <row r="11" spans="2:9" ht="15" thickBot="1" x14ac:dyDescent="0.35">
      <c r="B11" s="16">
        <v>66049313</v>
      </c>
      <c r="C11" s="2">
        <v>45170</v>
      </c>
      <c r="D11" s="2">
        <v>45199</v>
      </c>
      <c r="E11" s="3">
        <f t="shared" si="0"/>
        <v>30</v>
      </c>
      <c r="F11" s="6">
        <v>0.28029999999999999</v>
      </c>
      <c r="G11" s="6">
        <f t="shared" si="1"/>
        <v>2.0804663549857549E-2</v>
      </c>
      <c r="H11" s="7">
        <f t="shared" si="2"/>
        <v>6.86609012210182E-4</v>
      </c>
      <c r="I11" s="16">
        <f t="shared" si="3"/>
        <v>1360501.6066827339</v>
      </c>
    </row>
    <row r="12" spans="2:9" ht="15" thickBot="1" x14ac:dyDescent="0.35">
      <c r="B12" s="16">
        <v>66049313</v>
      </c>
      <c r="C12" s="2">
        <v>45200</v>
      </c>
      <c r="D12" s="2">
        <v>45230</v>
      </c>
      <c r="E12" s="3">
        <f t="shared" si="0"/>
        <v>31</v>
      </c>
      <c r="F12" s="6">
        <v>0.26529999999999998</v>
      </c>
      <c r="G12" s="6">
        <f t="shared" si="1"/>
        <v>1.9802625354918835E-2</v>
      </c>
      <c r="H12" s="7">
        <f t="shared" si="2"/>
        <v>6.5385046767652E-4</v>
      </c>
      <c r="I12" s="16">
        <f t="shared" si="3"/>
        <v>1338777.6000376483</v>
      </c>
    </row>
    <row r="13" spans="2:9" ht="15" thickBot="1" x14ac:dyDescent="0.35">
      <c r="B13" s="16">
        <v>66049313</v>
      </c>
      <c r="C13" s="2">
        <v>45231</v>
      </c>
      <c r="D13" s="2">
        <v>45240</v>
      </c>
      <c r="E13" s="3">
        <f t="shared" si="0"/>
        <v>10</v>
      </c>
      <c r="F13" s="6">
        <v>0.25519999999999998</v>
      </c>
      <c r="G13" s="6">
        <f t="shared" si="1"/>
        <v>1.9121766867196577E-2</v>
      </c>
      <c r="H13" s="7">
        <f t="shared" si="2"/>
        <v>6.3157414356007635E-4</v>
      </c>
      <c r="I13" s="16">
        <f t="shared" si="3"/>
        <v>417150.38290706417</v>
      </c>
    </row>
    <row r="14" spans="2:9" ht="15" thickBot="1" x14ac:dyDescent="0.35">
      <c r="B14" s="16">
        <v>66049313</v>
      </c>
      <c r="C14" s="2">
        <v>45261</v>
      </c>
      <c r="D14" s="2">
        <v>45291</v>
      </c>
      <c r="E14" s="3">
        <f t="shared" si="0"/>
        <v>31</v>
      </c>
      <c r="F14" s="6">
        <v>0.25040000000000001</v>
      </c>
      <c r="G14" s="6">
        <f t="shared" si="1"/>
        <v>1.8796428318203828E-2</v>
      </c>
      <c r="H14" s="7">
        <f t="shared" si="2"/>
        <v>6.2092463873408832E-4</v>
      </c>
      <c r="I14" s="16">
        <f t="shared" si="3"/>
        <v>1271361.0202079515</v>
      </c>
    </row>
    <row r="15" spans="2:9" ht="15" thickBot="1" x14ac:dyDescent="0.35">
      <c r="B15" s="16">
        <v>66049313</v>
      </c>
      <c r="C15" s="2">
        <v>45292</v>
      </c>
      <c r="D15" s="2">
        <v>45322</v>
      </c>
      <c r="E15" s="3">
        <f t="shared" si="0"/>
        <v>31</v>
      </c>
      <c r="F15" s="6">
        <v>0.23319999999999999</v>
      </c>
      <c r="G15" s="6">
        <f t="shared" si="1"/>
        <v>1.7621153900856834E-2</v>
      </c>
      <c r="H15" s="7">
        <f t="shared" si="2"/>
        <v>5.8242625831672612E-4</v>
      </c>
      <c r="I15" s="16">
        <f t="shared" si="3"/>
        <v>1192534.4812843893</v>
      </c>
    </row>
    <row r="16" spans="2:9" ht="15" thickBot="1" x14ac:dyDescent="0.35">
      <c r="B16" s="8"/>
      <c r="C16" s="9"/>
      <c r="D16" s="9"/>
      <c r="E16" s="17" t="s">
        <v>8</v>
      </c>
      <c r="F16" s="18"/>
      <c r="G16" s="18"/>
      <c r="H16" s="19"/>
      <c r="I16" s="10">
        <f>B15</f>
        <v>66049313</v>
      </c>
    </row>
    <row r="17" spans="2:9" ht="15" thickBot="1" x14ac:dyDescent="0.35">
      <c r="B17" s="11"/>
      <c r="C17" s="9"/>
      <c r="D17" s="9"/>
      <c r="E17" s="20" t="s">
        <v>9</v>
      </c>
      <c r="F17" s="21"/>
      <c r="G17" s="21"/>
      <c r="H17" s="22"/>
      <c r="I17" s="4">
        <f>+SUM(I5:I15)</f>
        <v>14306369.694014246</v>
      </c>
    </row>
    <row r="18" spans="2:9" ht="15" thickBot="1" x14ac:dyDescent="0.35">
      <c r="C18" s="12"/>
      <c r="D18" s="13"/>
      <c r="E18" s="20" t="s">
        <v>10</v>
      </c>
      <c r="F18" s="21"/>
      <c r="G18" s="21"/>
      <c r="H18" s="21"/>
      <c r="I18" s="14">
        <f>+SUM(I16:I17)</f>
        <v>80355682.694014251</v>
      </c>
    </row>
  </sheetData>
  <mergeCells count="12">
    <mergeCell ref="E16:H16"/>
    <mergeCell ref="E17:H17"/>
    <mergeCell ref="E18:H18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DA6D-C40B-4C49-A8C9-06A5E9AF95A7}">
  <dimension ref="B1:I18"/>
  <sheetViews>
    <sheetView tabSelected="1" zoomScale="80" zoomScaleNormal="80" workbookViewId="0">
      <selection activeCell="D22" sqref="D22"/>
    </sheetView>
  </sheetViews>
  <sheetFormatPr baseColWidth="10" defaultRowHeight="14.4" x14ac:dyDescent="0.3"/>
  <cols>
    <col min="1" max="1" width="3.6640625" customWidth="1"/>
    <col min="2" max="2" width="18" customWidth="1"/>
    <col min="6" max="6" width="14.21875" customWidth="1"/>
    <col min="7" max="7" width="15" customWidth="1"/>
    <col min="8" max="8" width="16.88671875" customWidth="1"/>
    <col min="9" max="9" width="21.5546875" customWidth="1"/>
  </cols>
  <sheetData>
    <row r="1" spans="2:9" ht="15" thickBot="1" x14ac:dyDescent="0.35">
      <c r="B1" s="23" t="s">
        <v>11</v>
      </c>
      <c r="C1" s="24"/>
      <c r="D1" s="24"/>
      <c r="E1" s="24"/>
      <c r="F1" s="24"/>
      <c r="G1" s="24"/>
      <c r="H1" s="24"/>
      <c r="I1" s="25"/>
    </row>
    <row r="2" spans="2:9" ht="15" thickBot="1" x14ac:dyDescent="0.35">
      <c r="B2" s="26" t="s">
        <v>16</v>
      </c>
      <c r="C2" s="27"/>
      <c r="D2" s="27"/>
      <c r="E2" s="27"/>
      <c r="F2" s="27"/>
      <c r="G2" s="27"/>
      <c r="H2" s="27"/>
      <c r="I2" s="28"/>
    </row>
    <row r="3" spans="2:9" ht="21.6" customHeight="1" thickBot="1" x14ac:dyDescent="0.35">
      <c r="B3" s="29" t="s">
        <v>8</v>
      </c>
      <c r="C3" s="31" t="s">
        <v>0</v>
      </c>
      <c r="D3" s="31"/>
      <c r="E3" s="29" t="s">
        <v>1</v>
      </c>
      <c r="F3" s="29" t="s">
        <v>2</v>
      </c>
      <c r="G3" s="29" t="s">
        <v>3</v>
      </c>
      <c r="H3" s="29" t="s">
        <v>4</v>
      </c>
      <c r="I3" s="32" t="s">
        <v>5</v>
      </c>
    </row>
    <row r="4" spans="2:9" ht="28.8" customHeight="1" thickBot="1" x14ac:dyDescent="0.35">
      <c r="B4" s="30"/>
      <c r="C4" s="1" t="s">
        <v>6</v>
      </c>
      <c r="D4" s="1" t="s">
        <v>7</v>
      </c>
      <c r="E4" s="30"/>
      <c r="F4" s="30"/>
      <c r="G4" s="30"/>
      <c r="H4" s="30"/>
      <c r="I4" s="33"/>
    </row>
    <row r="5" spans="2:9" ht="15" thickBot="1" x14ac:dyDescent="0.35">
      <c r="B5" s="16">
        <v>4161686</v>
      </c>
      <c r="C5" s="2">
        <v>45009</v>
      </c>
      <c r="D5" s="5">
        <v>45016</v>
      </c>
      <c r="E5" s="3">
        <f t="shared" ref="E5:E15" si="0">D5-C5+1</f>
        <v>8</v>
      </c>
      <c r="F5" s="6">
        <v>0.30840000000000001</v>
      </c>
      <c r="G5" s="6">
        <f t="shared" ref="G5:G15" si="1">+(1+F5)^(1/12)-1</f>
        <v>2.2653191301707398E-2</v>
      </c>
      <c r="H5" s="7">
        <f t="shared" ref="H5:H15" si="2">+(1+G5)^(1/30)-1</f>
        <v>7.4695943725133773E-4</v>
      </c>
      <c r="I5" s="16">
        <f t="shared" ref="I5:I15" si="3">(B5*H5)*E5</f>
        <v>24868.885060614164</v>
      </c>
    </row>
    <row r="6" spans="2:9" ht="15" thickBot="1" x14ac:dyDescent="0.35">
      <c r="B6" s="16">
        <v>4161686</v>
      </c>
      <c r="C6" s="2">
        <v>45017</v>
      </c>
      <c r="D6" s="2">
        <v>45046</v>
      </c>
      <c r="E6" s="3">
        <f t="shared" si="0"/>
        <v>30</v>
      </c>
      <c r="F6" s="6">
        <v>0.31390000000000001</v>
      </c>
      <c r="G6" s="6">
        <f t="shared" si="1"/>
        <v>2.3010739001574354E-2</v>
      </c>
      <c r="H6" s="7">
        <f t="shared" si="2"/>
        <v>7.5862042276364505E-4</v>
      </c>
      <c r="I6" s="16">
        <f t="shared" si="3"/>
        <v>94714.199781886287</v>
      </c>
    </row>
    <row r="7" spans="2:9" ht="15" thickBot="1" x14ac:dyDescent="0.35">
      <c r="B7" s="16">
        <v>4161686</v>
      </c>
      <c r="C7" s="2">
        <v>45047</v>
      </c>
      <c r="D7" s="2">
        <v>45077</v>
      </c>
      <c r="E7" s="3">
        <f t="shared" si="0"/>
        <v>31</v>
      </c>
      <c r="F7" s="6">
        <v>0.30270000000000002</v>
      </c>
      <c r="G7" s="6">
        <f t="shared" si="1"/>
        <v>2.2281185112344559E-2</v>
      </c>
      <c r="H7" s="15">
        <f t="shared" si="2"/>
        <v>7.3482272147784577E-4</v>
      </c>
      <c r="I7" s="16">
        <f t="shared" si="3"/>
        <v>94801.144406143751</v>
      </c>
    </row>
    <row r="8" spans="2:9" ht="15" thickBot="1" x14ac:dyDescent="0.35">
      <c r="B8" s="16">
        <v>4161686</v>
      </c>
      <c r="C8" s="2">
        <v>45078</v>
      </c>
      <c r="D8" s="2">
        <v>45107</v>
      </c>
      <c r="E8" s="3">
        <f t="shared" si="0"/>
        <v>30</v>
      </c>
      <c r="F8" s="6">
        <v>0.29759999999999998</v>
      </c>
      <c r="G8" s="6">
        <f t="shared" si="1"/>
        <v>2.1947070542897462E-2</v>
      </c>
      <c r="H8" s="7">
        <f t="shared" si="2"/>
        <v>7.239185814971183E-4</v>
      </c>
      <c r="I8" s="16">
        <f t="shared" si="3"/>
        <v>90381.654772692491</v>
      </c>
    </row>
    <row r="9" spans="2:9" ht="15" thickBot="1" x14ac:dyDescent="0.35">
      <c r="B9" s="16">
        <v>4161686</v>
      </c>
      <c r="C9" s="2">
        <v>45108</v>
      </c>
      <c r="D9" s="2">
        <v>45138</v>
      </c>
      <c r="E9" s="3">
        <f t="shared" si="0"/>
        <v>31</v>
      </c>
      <c r="F9" s="6">
        <v>0.29360000000000003</v>
      </c>
      <c r="G9" s="6">
        <f t="shared" si="1"/>
        <v>2.1684176535087696E-2</v>
      </c>
      <c r="H9" s="7">
        <f t="shared" si="2"/>
        <v>7.1533636800213962E-4</v>
      </c>
      <c r="I9" s="16">
        <f t="shared" si="3"/>
        <v>92287.165788165934</v>
      </c>
    </row>
    <row r="10" spans="2:9" ht="15" thickBot="1" x14ac:dyDescent="0.35">
      <c r="B10" s="16">
        <v>4161686</v>
      </c>
      <c r="C10" s="2">
        <v>45139</v>
      </c>
      <c r="D10" s="2">
        <v>45169</v>
      </c>
      <c r="E10" s="3">
        <f t="shared" si="0"/>
        <v>31</v>
      </c>
      <c r="F10" s="6">
        <v>0.28749999999999998</v>
      </c>
      <c r="G10" s="6">
        <f t="shared" si="1"/>
        <v>2.1281824965027063E-2</v>
      </c>
      <c r="H10" s="7">
        <f t="shared" si="2"/>
        <v>7.0219740734600578E-4</v>
      </c>
      <c r="I10" s="16">
        <f t="shared" si="3"/>
        <v>90592.078701033242</v>
      </c>
    </row>
    <row r="11" spans="2:9" ht="15" thickBot="1" x14ac:dyDescent="0.35">
      <c r="B11" s="16">
        <v>4161686</v>
      </c>
      <c r="C11" s="2">
        <v>45170</v>
      </c>
      <c r="D11" s="2">
        <v>45199</v>
      </c>
      <c r="E11" s="3">
        <f t="shared" si="0"/>
        <v>30</v>
      </c>
      <c r="F11" s="6">
        <v>0.28029999999999999</v>
      </c>
      <c r="G11" s="6">
        <f t="shared" si="1"/>
        <v>2.0804663549857549E-2</v>
      </c>
      <c r="H11" s="7">
        <f t="shared" si="2"/>
        <v>6.86609012210182E-4</v>
      </c>
      <c r="I11" s="16">
        <f t="shared" si="3"/>
        <v>85723.533407668307</v>
      </c>
    </row>
    <row r="12" spans="2:9" ht="15" thickBot="1" x14ac:dyDescent="0.35">
      <c r="B12" s="16">
        <v>4161686</v>
      </c>
      <c r="C12" s="2">
        <v>45200</v>
      </c>
      <c r="D12" s="2">
        <v>45230</v>
      </c>
      <c r="E12" s="3">
        <f t="shared" si="0"/>
        <v>31</v>
      </c>
      <c r="F12" s="6">
        <v>0.26529999999999998</v>
      </c>
      <c r="G12" s="6">
        <f t="shared" si="1"/>
        <v>1.9802625354918835E-2</v>
      </c>
      <c r="H12" s="7">
        <f t="shared" si="2"/>
        <v>6.5385046767652E-4</v>
      </c>
      <c r="I12" s="16">
        <f t="shared" si="3"/>
        <v>84354.730460107603</v>
      </c>
    </row>
    <row r="13" spans="2:9" ht="15" thickBot="1" x14ac:dyDescent="0.35">
      <c r="B13" s="16">
        <v>4161686</v>
      </c>
      <c r="C13" s="2">
        <v>45231</v>
      </c>
      <c r="D13" s="2">
        <v>45240</v>
      </c>
      <c r="E13" s="3">
        <f t="shared" si="0"/>
        <v>10</v>
      </c>
      <c r="F13" s="6">
        <v>0.25519999999999998</v>
      </c>
      <c r="G13" s="6">
        <f t="shared" si="1"/>
        <v>1.9121766867196577E-2</v>
      </c>
      <c r="H13" s="7">
        <f t="shared" si="2"/>
        <v>6.3157414356007635E-4</v>
      </c>
      <c r="I13" s="16">
        <f t="shared" si="3"/>
        <v>26284.132712159597</v>
      </c>
    </row>
    <row r="14" spans="2:9" ht="15" thickBot="1" x14ac:dyDescent="0.35">
      <c r="B14" s="16">
        <v>4161686</v>
      </c>
      <c r="C14" s="2">
        <v>45261</v>
      </c>
      <c r="D14" s="2">
        <v>45291</v>
      </c>
      <c r="E14" s="3">
        <f t="shared" si="0"/>
        <v>31</v>
      </c>
      <c r="F14" s="6">
        <v>0.25040000000000001</v>
      </c>
      <c r="G14" s="6">
        <f t="shared" si="1"/>
        <v>1.8796428318203828E-2</v>
      </c>
      <c r="H14" s="7">
        <f t="shared" si="2"/>
        <v>6.2092463873408832E-4</v>
      </c>
      <c r="I14" s="16">
        <f t="shared" si="3"/>
        <v>80106.894658316101</v>
      </c>
    </row>
    <row r="15" spans="2:9" ht="15" thickBot="1" x14ac:dyDescent="0.35">
      <c r="B15" s="16">
        <v>4161686</v>
      </c>
      <c r="C15" s="2">
        <v>45292</v>
      </c>
      <c r="D15" s="2">
        <v>45322</v>
      </c>
      <c r="E15" s="3">
        <f t="shared" si="0"/>
        <v>31</v>
      </c>
      <c r="F15" s="6">
        <v>0.23319999999999999</v>
      </c>
      <c r="G15" s="6">
        <f t="shared" si="1"/>
        <v>1.7621153900856834E-2</v>
      </c>
      <c r="H15" s="7">
        <f t="shared" si="2"/>
        <v>5.8242625831672612E-4</v>
      </c>
      <c r="I15" s="16">
        <f t="shared" si="3"/>
        <v>75140.131363342181</v>
      </c>
    </row>
    <row r="16" spans="2:9" ht="15" thickBot="1" x14ac:dyDescent="0.35">
      <c r="B16" s="8"/>
      <c r="C16" s="9"/>
      <c r="D16" s="9"/>
      <c r="E16" s="17" t="s">
        <v>8</v>
      </c>
      <c r="F16" s="18"/>
      <c r="G16" s="18"/>
      <c r="H16" s="19"/>
      <c r="I16" s="10">
        <f>B15</f>
        <v>4161686</v>
      </c>
    </row>
    <row r="17" spans="2:9" ht="15" thickBot="1" x14ac:dyDescent="0.35">
      <c r="B17" s="11"/>
      <c r="C17" s="9"/>
      <c r="D17" s="9"/>
      <c r="E17" s="20" t="s">
        <v>9</v>
      </c>
      <c r="F17" s="21"/>
      <c r="G17" s="21"/>
      <c r="H17" s="22"/>
      <c r="I17" s="4">
        <f>+SUM(I5:I15)</f>
        <v>839254.5511121297</v>
      </c>
    </row>
    <row r="18" spans="2:9" ht="15" thickBot="1" x14ac:dyDescent="0.35">
      <c r="C18" s="12"/>
      <c r="D18" s="13"/>
      <c r="E18" s="20" t="s">
        <v>10</v>
      </c>
      <c r="F18" s="21"/>
      <c r="G18" s="21"/>
      <c r="H18" s="21"/>
      <c r="I18" s="14">
        <f>+SUM(I16:I17)</f>
        <v>5000940.5511121294</v>
      </c>
    </row>
  </sheetData>
  <mergeCells count="12">
    <mergeCell ref="E16:H16"/>
    <mergeCell ref="E17:H17"/>
    <mergeCell ref="E18:H18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FE2Y3197</vt:lpstr>
      <vt:lpstr>FE2Y3198</vt:lpstr>
      <vt:lpstr>FE2Y3199</vt:lpstr>
      <vt:lpstr>FE2Y3214</vt:lpstr>
      <vt:lpstr>FE2Y3465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</dc:creator>
  <cp:lastModifiedBy>Tiffany Castaño Torres</cp:lastModifiedBy>
  <dcterms:created xsi:type="dcterms:W3CDTF">2022-06-17T18:48:47Z</dcterms:created>
  <dcterms:modified xsi:type="dcterms:W3CDTF">2024-01-29T21:58:20Z</dcterms:modified>
</cp:coreProperties>
</file>