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248464CF-C377-40EA-9A86-EDE7FAD9872D}" xr6:coauthVersionLast="47" xr6:coauthVersionMax="47" xr10:uidLastSave="{00000000-0000-0000-0000-000000000000}"/>
  <bookViews>
    <workbookView xWindow="-120" yWindow="-120" windowWidth="24240" windowHeight="1302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5" l="1"/>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<sst xmlns="http://schemas.openxmlformats.org/spreadsheetml/2006/main" count="204" uniqueCount="158">
  <si>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</si>
  <si>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</si>
  <si>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</si>
  <si>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</si>
  <si>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</si>
  <si>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</si>
  <si>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</si>
  <si>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</si>
  <si>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</si>
  <si>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</si>
  <si>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</si>
  <si>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</si>
  <si>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</si>
  <si>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</si>
  <si>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</si>
  <si>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</si>
  <si>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</si>
  <si>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</si>
  <si>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</si>
  <si>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</si>
  <si>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</si>
  <si>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</si>
  <si>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</si>
  <si>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</si>
  <si>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</si>
  <si>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</si>
  <si>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</si>
  <si>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</si>
  <si>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</si>
  <si>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</si>
  <si>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</si>
  <si>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</si>
  <si>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</si>
  <si>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</si>
  <si>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</si>
  <si>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</si>
  <si>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</si>
  <si>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</si>
  <si>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</si>
  <si>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</si>
  <si>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</si>
  <si>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</si>
  <si>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</si>
  <si>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</si>
  <si>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</si>
  <si>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</si>
  <si>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</si>
  <si>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</si>
  <si>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</si>
  <si>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</si>
  <si>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</si>
  <si>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</si>
  <si>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</si>
  <si>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</si>
  <si>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</si>
  <si>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</si>
  <si>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</si>
  <si>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</si>
  <si>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</si>
  <si>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</si>
  <si>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</si>
  <si>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</si>
  <si>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</si>
  <si>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</si>
  <si>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</si>
  <si>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</si>
  <si>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</si>
  <si>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</si>
  <si>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</si>
  <si>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</si>
  <si>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</si>
  <si>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</si>
  <si>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</si>
  <si>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</si>
  <si>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</si>
  <si>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</si>
  <si>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</si>
  <si>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</si>
  <si>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</si>
  <si>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</si>
  <si>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</si>
  <si>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</si>
  <si>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</si>
  <si>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</si>
  <si>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</si>
  <si>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</si>
  <si>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</si>
  <si>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</si>
  <si>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</si>
  <si>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</si>
  <si>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</si>
  <si>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</si>
  <si>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</si>
  <si>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</si>
  <si>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</si>
  <si>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</si>
  <si>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</si>
  <si>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</si>
  <si>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</si>
  <si>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</si>
  <si>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</si>
  <si>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</si>
  <si>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</si>
  <si>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</si>
  <si>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</si>
  <si>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</si>
  <si>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</si>
  <si>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</si>
  <si>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</si>
  <si>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</si>
  <si>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</si>
  <si>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</si>
  <si>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</si>
  <si>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</si>
  <si>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</si>
  <si>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</si>
  <si>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</si>
  <si>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</si>
  <si>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</si>
  <si>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</si>
  <si>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</si>
  <si>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</si>
  <si>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</si>
  <si>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</si>
  <si>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</si>
  <si>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</si>
  <si>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</si>
  <si>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</si>
  <si>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</si>
  <si>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</si>
  <si>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</si>
  <si>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</si>
  <si>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</si>
  <si>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</si>
  <si>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</si>
  <si>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</si>
  <si>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76001333301720180029900</t>
  </si>
  <si>
    <t>JUZGADO 17 ADMINISTRATIVO ORAL DEL CIRCUITO DE CALI</t>
  </si>
  <si>
    <t>.- José Manuel Bonilla Mosquera – Víctima lesionado – C.C. 1.130.944.483;
.- Gloria Viviana Hurtado Arboleda – Compañera lesionado – C.C. 1.130.680.536 – Nacimiento 3/12/1982;
.- Emanuel Bonilla Hurtado – Hijo del lesionado – Nuip. 1.109.682.434 – Nacimiento 6/08/2016;
.- Mariana Hurtado Arboleda – Hija de crianza lesionado – T.I. 1.111.672.839 – Nacimiento 29/09/2005;
.- Crucelina Mosquera Benítez – Madre lesionado – C.C. 29.223.759;
.- Maribel Nieva Mosquera – Hermana lesionado – C.C. 29.182.735;
.- Sayury Bonilla Mosquera – Hermana lesionado – C.C. 34.616.441;
.- María Zulia Perea Benítez – Tía lesionado – C.C. 31.857.369;
.- Mabel Perea Benítez – Tía lesionado – C.C. 35.850.280.</t>
  </si>
  <si>
    <t>MUNICIPIO DE SANTIAGO DE CALI</t>
  </si>
  <si>
    <t>.- José Manuel Bonilla Mosquera – Víctima lesionado – C.C. 1.130.944.483;</t>
  </si>
  <si>
    <t>18 de enero de 2018</t>
  </si>
  <si>
    <t>28 de septiembre de 2018</t>
  </si>
  <si>
    <t>7 de noviembre de 2018</t>
  </si>
  <si>
    <t>Predios, Labores y Operaciones</t>
  </si>
  <si>
    <t>El día 18 de enero de 2018, siendo aproximadamente las 8:00 p.m., el señor José Manuel Bonilla Mosquera, se transportaba en la motocicleta de placas BNR-27E, sobre la calle 121, carrera 26e, de la ciudad de Cali, sobre la cual presuntamente existía un hueco que provocó que el demandante cayera, sufriendo trauma en extremidad inferior izquierda que ocasiona fractura conminuta de platillos tibiales izquierdos, atendido inicialmente en la Clínica Cristo Rey, en donde se realizó intervención quirúrgica, siendo posteriormente atendido en G-Ocho S.A.S., y Consorcio Salud E.P.S., Comfenalco Valle. A raíz de las lesiones, el 18 de enero de 2018, la Clínica Cristo Rey ordenó 30 días de incapacidad, a su vez, Comfenalco ordenó otros 30 días de incapacidad a partir del 17 de febrero de 2018, siendo que el 13 de marzo de 2018, G-Ocho ordenó incapacidad por 30 días, para que posteriormente, el 18 de abril de 2018, Comfenalco ordenara nueva incapacidad por 30 días, prorrogada por 30 días más a partir del 17 de junio de 2018, para un total de 150 días. El accidente fue atendido por autoridad de tránsito que levanto el IPAT No. A000705052 con hipótesis 306 (De la vía). Por lo anterior, los demandantes reclaman la reparación de los perjuicios que consideran se les ha causado.</t>
  </si>
  <si>
    <t xml:space="preserve">Lucro Cesante: </t>
  </si>
  <si>
    <t xml:space="preserve">Daño Emergente: </t>
  </si>
  <si>
    <t xml:space="preserve">Daño Moral: </t>
  </si>
  <si>
    <t>Daño a la Salud:</t>
  </si>
  <si>
    <t xml:space="preserve">Perjuicio Estético: </t>
  </si>
  <si>
    <t>890399011-3</t>
  </si>
  <si>
    <t>12 de diciembre de 2023</t>
  </si>
  <si>
    <t>7 de diciembre de 2023</t>
  </si>
  <si>
    <t>24 de enero de 2024</t>
  </si>
  <si>
    <t>RCE</t>
  </si>
  <si>
    <t>31/03/2017 hasta 25/05/2018</t>
  </si>
  <si>
    <t>SINIESTRO 135026580  APJ32186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</si>
</sst>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2"/>
      <name val="Calibri Light"/>
      <family val="2"/>
      <scheme val="maj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style="medium">
        <color rgb="FFEEEEEE"/>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lignment horizontal="justify" vertical="top"/>
    </xf>
    <xf numFmtId="6" fontId="0" fillId="0" borderId="1" xfId="0" applyNumberFormat="1"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6" fontId="0" fillId="5" borderId="2" xfId="1" applyNumberFormat="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14" fontId="7" fillId="8" borderId="13" xfId="0" applyNumberFormat="1" applyFont="1" applyFill="1"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44" fontId="0" fillId="0" borderId="2" xfId="3" applyFont="1" applyBorder="1" applyAlignment="1">
      <alignment horizontal="center" vertical="top"/>
    </xf>
    <xf numFmtId="44" fontId="0" fillId="0" borderId="11" xfId="3" applyFont="1" applyBorder="1" applyAlignment="1">
      <alignment horizontal="center" vertical="top"/>
    </xf>
    <xf numFmtId="9" fontId="0" fillId="0" borderId="2" xfId="0" applyNumberFormat="1"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589/AppData/Local/Microsoft/Windows/INetCache/Content.Outlook/19T0K4OF/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zoomScaleNormal="100" workbookViewId="0">
      <selection activeCell="A6" sqref="A6:C9"/>
    </sheetView>
  </sheetViews>
  <sheetFormatPr baseColWidth="10" defaultColWidth="0" defaultRowHeight="15" x14ac:dyDescent="0.25"/>
  <cols>
    <col min="1" max="1" width="46.140625" style="6" bestFit="1" customWidth="1"/>
    <col min="2" max="2" width="63.85546875" style="6" customWidth="1"/>
    <col min="3" max="3" width="37.42578125" style="6" customWidth="1"/>
    <col min="4" max="4" width="11.42578125" style="2" hidden="1" customWidth="1"/>
    <col min="5" max="16384" width="11.42578125" style="2" hidden="1"/>
  </cols>
  <sheetData>
    <row r="1" spans="1:3" ht="18.600000000000001" x14ac:dyDescent="0.35">
      <c r="A1" s="51" t="s">
        <v>41</v>
      </c>
      <c r="B1" s="51"/>
      <c r="C1" s="51"/>
    </row>
    <row r="2" spans="1:3" x14ac:dyDescent="0.25">
      <c r="A2" s="5" t="s">
        <v>11</v>
      </c>
      <c r="B2" s="52" t="s">
        <v>136</v>
      </c>
      <c r="C2" s="53"/>
    </row>
    <row r="3" spans="1:3" x14ac:dyDescent="0.25">
      <c r="A3" s="5" t="s">
        <v>0</v>
      </c>
      <c r="B3" s="54" t="s">
        <v>137</v>
      </c>
      <c r="C3" s="55"/>
    </row>
    <row r="4" spans="1:3" x14ac:dyDescent="0.25">
      <c r="A4" s="5" t="s">
        <v>109</v>
      </c>
      <c r="B4" s="54" t="s">
        <v>139</v>
      </c>
      <c r="C4" s="55"/>
    </row>
    <row r="5" spans="1:3" ht="141" customHeight="1" x14ac:dyDescent="0.25">
      <c r="A5" s="5" t="s">
        <v>1</v>
      </c>
      <c r="B5" s="49" t="s">
        <v>138</v>
      </c>
      <c r="C5" s="55"/>
    </row>
    <row r="6" spans="1:3" x14ac:dyDescent="0.25">
      <c r="A6" s="5" t="s">
        <v>110</v>
      </c>
      <c r="B6" s="37" t="s">
        <v>134</v>
      </c>
      <c r="C6" s="37"/>
    </row>
    <row r="7" spans="1:3" x14ac:dyDescent="0.25">
      <c r="A7" s="5" t="s">
        <v>2</v>
      </c>
      <c r="B7" s="37" t="s">
        <v>140</v>
      </c>
      <c r="C7" s="37"/>
    </row>
    <row r="8" spans="1:3" x14ac:dyDescent="0.25">
      <c r="A8" s="5" t="s">
        <v>3</v>
      </c>
      <c r="B8" s="48" t="s">
        <v>141</v>
      </c>
      <c r="C8" s="48"/>
    </row>
    <row r="9" spans="1:3" x14ac:dyDescent="0.25">
      <c r="A9" s="5" t="s">
        <v>4</v>
      </c>
      <c r="B9" s="48" t="s">
        <v>142</v>
      </c>
      <c r="C9" s="48"/>
    </row>
    <row r="10" spans="1:3" x14ac:dyDescent="0.25">
      <c r="A10" s="5" t="s">
        <v>5</v>
      </c>
      <c r="B10" s="48" t="s">
        <v>143</v>
      </c>
      <c r="C10" s="48"/>
    </row>
    <row r="11" spans="1:3" ht="23.25" customHeight="1" x14ac:dyDescent="0.25">
      <c r="A11" s="5" t="s">
        <v>27</v>
      </c>
      <c r="B11" s="49" t="s">
        <v>144</v>
      </c>
      <c r="C11" s="50"/>
    </row>
    <row r="12" spans="1:3" x14ac:dyDescent="0.25">
      <c r="A12" s="38" t="s">
        <v>120</v>
      </c>
      <c r="B12" s="37" t="s">
        <v>145</v>
      </c>
      <c r="C12" s="37"/>
    </row>
    <row r="13" spans="1:3" ht="30" customHeight="1" x14ac:dyDescent="0.25">
      <c r="A13" s="38"/>
      <c r="B13" s="37"/>
      <c r="C13" s="37"/>
    </row>
    <row r="14" spans="1:3" ht="73.5" customHeight="1" x14ac:dyDescent="0.25">
      <c r="A14" s="38"/>
      <c r="B14" s="37"/>
      <c r="C14" s="37"/>
    </row>
    <row r="15" spans="1:3" ht="30" x14ac:dyDescent="0.25">
      <c r="A15" s="5" t="s">
        <v>46</v>
      </c>
      <c r="B15" s="42">
        <f>SUM(C17,C18,C20,C21,C22,C24)</f>
        <v>1022761469</v>
      </c>
      <c r="C15" s="43"/>
    </row>
    <row r="16" spans="1:3" ht="33.75" customHeight="1" x14ac:dyDescent="0.25">
      <c r="A16" s="44" t="s">
        <v>47</v>
      </c>
      <c r="B16" s="45" t="s">
        <v>48</v>
      </c>
      <c r="C16" s="45"/>
    </row>
    <row r="17" spans="1:3" ht="33.75" customHeight="1" x14ac:dyDescent="0.25">
      <c r="A17" s="44"/>
      <c r="B17" s="10" t="s">
        <v>146</v>
      </c>
      <c r="C17" s="34">
        <v>210000000</v>
      </c>
    </row>
    <row r="18" spans="1:3" ht="33.75" customHeight="1" x14ac:dyDescent="0.25">
      <c r="A18" s="44"/>
      <c r="B18" s="10" t="s">
        <v>147</v>
      </c>
      <c r="C18" s="34">
        <v>269789</v>
      </c>
    </row>
    <row r="19" spans="1:3" x14ac:dyDescent="0.25">
      <c r="A19" s="44"/>
      <c r="B19" s="46" t="s">
        <v>51</v>
      </c>
      <c r="C19" s="47"/>
    </row>
    <row r="20" spans="1:3" x14ac:dyDescent="0.25">
      <c r="A20" s="44"/>
      <c r="B20" s="10" t="s">
        <v>148</v>
      </c>
      <c r="C20" s="34">
        <v>656243280</v>
      </c>
    </row>
    <row r="21" spans="1:3" x14ac:dyDescent="0.25">
      <c r="A21" s="44"/>
      <c r="B21" s="10" t="s">
        <v>149</v>
      </c>
      <c r="C21" s="34">
        <v>78124200</v>
      </c>
    </row>
    <row r="22" spans="1:3" x14ac:dyDescent="0.25">
      <c r="A22" s="44"/>
      <c r="B22" s="32" t="s">
        <v>150</v>
      </c>
      <c r="C22" s="35">
        <v>78124200</v>
      </c>
    </row>
    <row r="23" spans="1:3" x14ac:dyDescent="0.25">
      <c r="A23" s="44"/>
      <c r="B23" s="46" t="s">
        <v>108</v>
      </c>
      <c r="C23" s="47"/>
    </row>
    <row r="24" spans="1:3" x14ac:dyDescent="0.25">
      <c r="A24" s="44"/>
      <c r="B24" s="10"/>
      <c r="C24" s="15"/>
    </row>
    <row r="25" spans="1:3" x14ac:dyDescent="0.25">
      <c r="A25" s="5" t="s">
        <v>6</v>
      </c>
      <c r="B25" s="37" t="s">
        <v>139</v>
      </c>
      <c r="C25" s="37"/>
    </row>
    <row r="26" spans="1:3" x14ac:dyDescent="0.25">
      <c r="A26" s="5" t="s">
        <v>7</v>
      </c>
      <c r="B26" s="37" t="s">
        <v>151</v>
      </c>
      <c r="C26" s="37"/>
    </row>
    <row r="27" spans="1:3" x14ac:dyDescent="0.25">
      <c r="A27" s="5" t="s">
        <v>8</v>
      </c>
      <c r="B27" s="39">
        <v>1501216001931</v>
      </c>
      <c r="C27" s="39"/>
    </row>
    <row r="28" spans="1:3" x14ac:dyDescent="0.25">
      <c r="A28" s="5" t="s">
        <v>42</v>
      </c>
      <c r="B28" s="40" t="s">
        <v>152</v>
      </c>
      <c r="C28" s="41"/>
    </row>
    <row r="29" spans="1:3" x14ac:dyDescent="0.25">
      <c r="A29" s="5" t="s">
        <v>9</v>
      </c>
      <c r="B29" s="36" t="s">
        <v>153</v>
      </c>
      <c r="C29" s="36"/>
    </row>
    <row r="30" spans="1:3" x14ac:dyDescent="0.25">
      <c r="A30" s="5" t="s">
        <v>10</v>
      </c>
      <c r="B30" s="37" t="s">
        <v>154</v>
      </c>
      <c r="C30" s="37"/>
    </row>
  </sheetData>
  <mergeCells count="24">
    <mergeCell ref="B8:C8"/>
    <mergeCell ref="B9:C9"/>
    <mergeCell ref="B10:C10"/>
    <mergeCell ref="B11:C11"/>
    <mergeCell ref="A1:C1"/>
    <mergeCell ref="B7:C7"/>
    <mergeCell ref="B2:C2"/>
    <mergeCell ref="B3:C3"/>
    <mergeCell ref="B4:C4"/>
    <mergeCell ref="B5:C5"/>
    <mergeCell ref="B6:C6"/>
    <mergeCell ref="B29:C29"/>
    <mergeCell ref="B30:C30"/>
    <mergeCell ref="A12:A14"/>
    <mergeCell ref="B12:C14"/>
    <mergeCell ref="B25:C25"/>
    <mergeCell ref="B26:C26"/>
    <mergeCell ref="B27:C27"/>
    <mergeCell ref="B28:C28"/>
    <mergeCell ref="B15:C15"/>
    <mergeCell ref="A16:A24"/>
    <mergeCell ref="B16:C16"/>
    <mergeCell ref="B19:C19"/>
    <mergeCell ref="B23:C23"/>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abSelected="1"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600000000000001" x14ac:dyDescent="0.35">
      <c r="A1" s="66" t="s">
        <v>40</v>
      </c>
      <c r="B1" s="66"/>
      <c r="C1" s="66"/>
    </row>
    <row r="2" spans="1:3" ht="14.45" x14ac:dyDescent="0.35">
      <c r="A2" s="12" t="s">
        <v>25</v>
      </c>
      <c r="B2" s="68" t="s">
        <v>157</v>
      </c>
      <c r="C2" s="69"/>
    </row>
    <row r="3" spans="1:3" ht="14.45" x14ac:dyDescent="0.35">
      <c r="A3" s="5" t="s">
        <v>11</v>
      </c>
      <c r="B3" s="37" t="str">
        <f>'GENERALES NOTA 322'!B2:C2</f>
        <v>76001333301720180029900</v>
      </c>
      <c r="C3" s="37"/>
    </row>
    <row r="4" spans="1:3" ht="14.45" x14ac:dyDescent="0.35">
      <c r="A4" s="5" t="s">
        <v>0</v>
      </c>
      <c r="B4" s="37" t="str">
        <f>'GENERALES NOTA 322'!B3:C3</f>
        <v>JUZGADO 17 ADMINISTRATIVO ORAL DEL CIRCUITO DE CALI</v>
      </c>
      <c r="C4" s="37"/>
    </row>
    <row r="5" spans="1:3" ht="14.45" x14ac:dyDescent="0.35">
      <c r="A5" s="5" t="s">
        <v>109</v>
      </c>
      <c r="B5" s="37" t="str">
        <f>'GENERALES NOTA 322'!B4:C4</f>
        <v>MUNICIPIO DE SANTIAGO DE CALI</v>
      </c>
      <c r="C5" s="37"/>
    </row>
    <row r="6" spans="1:3" x14ac:dyDescent="0.25">
      <c r="A6" s="5" t="s">
        <v>1</v>
      </c>
      <c r="B6" s="37" t="str">
        <f>'GENERALES NOTA 322'!B5:C5</f>
        <v>.- José Manuel Bonilla Mosquera – Víctima lesionado – C.C. 1.130.944.483;
.- Gloria Viviana Hurtado Arboleda – Compañera lesionado – C.C. 1.130.680.536 – Nacimiento 3/12/1982;
.- Emanuel Bonilla Hurtado – Hijo del lesionado – Nuip. 1.109.682.434 – Nacimiento 6/08/2016;
.- Mariana Hurtado Arboleda – Hija de crianza lesionado – T.I. 1.111.672.839 – Nacimiento 29/09/2005;
.- Crucelina Mosquera Benítez – Madre lesionado – C.C. 29.223.759;
.- Maribel Nieva Mosquera – Hermana lesionado – C.C. 29.182.735;
.- Sayury Bonilla Mosquera – Hermana lesionado – C.C. 34.616.441;
.- María Zulia Perea Benítez – Tía lesionado – C.C. 31.857.369;
.- Mabel Perea Benítez – Tía lesionado – C.C. 35.850.280.</v>
      </c>
      <c r="C6" s="37"/>
    </row>
    <row r="7" spans="1:3" x14ac:dyDescent="0.25">
      <c r="A7" s="5" t="s">
        <v>110</v>
      </c>
      <c r="B7" s="37" t="str">
        <f>'GENERALES NOTA 322'!B6:C6</f>
        <v>LLAMADA EN GARANTIA</v>
      </c>
      <c r="C7" s="37"/>
    </row>
    <row r="8" spans="1:3" x14ac:dyDescent="0.25">
      <c r="A8" s="12" t="s">
        <v>26</v>
      </c>
      <c r="B8" s="37">
        <v>22082583</v>
      </c>
      <c r="C8" s="37"/>
    </row>
    <row r="9" spans="1:3" x14ac:dyDescent="0.25">
      <c r="A9" s="12" t="s">
        <v>27</v>
      </c>
      <c r="B9" s="37" t="s">
        <v>155</v>
      </c>
      <c r="C9" s="37"/>
    </row>
    <row r="10" spans="1:3" ht="14.45" x14ac:dyDescent="0.35">
      <c r="A10" s="12" t="s">
        <v>77</v>
      </c>
      <c r="B10" s="70">
        <v>5000000000</v>
      </c>
      <c r="C10" s="71"/>
    </row>
    <row r="11" spans="1:3" ht="14.45" x14ac:dyDescent="0.35">
      <c r="A11" s="12" t="s">
        <v>116</v>
      </c>
      <c r="B11" s="72">
        <v>0.15</v>
      </c>
      <c r="C11" s="69"/>
    </row>
    <row r="12" spans="1:3" x14ac:dyDescent="0.25">
      <c r="A12" s="12" t="s">
        <v>60</v>
      </c>
      <c r="B12" s="54" t="s">
        <v>68</v>
      </c>
      <c r="C12" s="55"/>
    </row>
    <row r="13" spans="1:3" ht="14.45" customHeight="1" thickBot="1" x14ac:dyDescent="0.3">
      <c r="A13" s="12" t="s">
        <v>28</v>
      </c>
      <c r="B13" s="67" t="s">
        <v>156</v>
      </c>
      <c r="C13" s="67"/>
    </row>
    <row r="14" spans="1:3" x14ac:dyDescent="0.25">
      <c r="A14" s="12" t="s">
        <v>29</v>
      </c>
      <c r="B14" s="37" t="s">
        <v>32</v>
      </c>
      <c r="C14" s="37"/>
    </row>
    <row r="15" spans="1:3" x14ac:dyDescent="0.25">
      <c r="A15" s="12" t="s">
        <v>30</v>
      </c>
      <c r="B15" s="37" t="s">
        <v>32</v>
      </c>
      <c r="C15" s="37"/>
    </row>
    <row r="16" spans="1:3" x14ac:dyDescent="0.25">
      <c r="A16" s="64" t="s">
        <v>31</v>
      </c>
      <c r="B16" s="37" t="s">
        <v>74</v>
      </c>
      <c r="C16" s="37"/>
    </row>
    <row r="17" spans="1:3" x14ac:dyDescent="0.25">
      <c r="A17" s="65"/>
      <c r="B17" s="8" t="s">
        <v>39</v>
      </c>
      <c r="C17" s="9" t="s">
        <v>15</v>
      </c>
    </row>
    <row r="18" spans="1:3" x14ac:dyDescent="0.25">
      <c r="A18" s="65"/>
      <c r="B18" s="10"/>
      <c r="C18" s="10"/>
    </row>
    <row r="19" spans="1:3" x14ac:dyDescent="0.25">
      <c r="A19" s="65"/>
      <c r="B19" s="10"/>
      <c r="C19" s="10"/>
    </row>
    <row r="20" spans="1:3" x14ac:dyDescent="0.25">
      <c r="A20" s="65"/>
      <c r="B20" s="10"/>
      <c r="C20" s="10"/>
    </row>
    <row r="21" spans="1:3" x14ac:dyDescent="0.25">
      <c r="A21" s="12" t="s">
        <v>24</v>
      </c>
      <c r="B21" s="37" t="s">
        <v>33</v>
      </c>
      <c r="C21" s="37"/>
    </row>
    <row r="22" spans="1:3" ht="14.45" x14ac:dyDescent="0.35">
      <c r="A22" s="12" t="s">
        <v>61</v>
      </c>
      <c r="B22" s="54"/>
      <c r="C22" s="55"/>
    </row>
    <row r="23" spans="1:3" x14ac:dyDescent="0.25">
      <c r="A23" s="12" t="s">
        <v>16</v>
      </c>
      <c r="B23" s="37" t="s">
        <v>23</v>
      </c>
      <c r="C23" s="37"/>
    </row>
    <row r="24" spans="1:3" x14ac:dyDescent="0.25">
      <c r="A24" s="12" t="s">
        <v>75</v>
      </c>
      <c r="B24" s="37" t="s">
        <v>33</v>
      </c>
      <c r="C24" s="37"/>
    </row>
    <row r="25" spans="1:3" ht="14.45" x14ac:dyDescent="0.35">
      <c r="A25" s="12" t="s">
        <v>38</v>
      </c>
      <c r="B25" s="37"/>
      <c r="C25" s="37"/>
    </row>
    <row r="26" spans="1:3" x14ac:dyDescent="0.25">
      <c r="A26" s="11" t="s">
        <v>76</v>
      </c>
      <c r="B26" s="37" t="s">
        <v>33</v>
      </c>
      <c r="C26" s="37"/>
    </row>
    <row r="27" spans="1:3" x14ac:dyDescent="0.25">
      <c r="A27" s="63" t="s">
        <v>64</v>
      </c>
      <c r="B27" s="63"/>
      <c r="C27" s="63"/>
    </row>
    <row r="28" spans="1:3" ht="14.45" customHeight="1" x14ac:dyDescent="0.25">
      <c r="A28" s="58" t="s">
        <v>37</v>
      </c>
      <c r="B28" s="59"/>
      <c r="C28" s="30"/>
    </row>
    <row r="29" spans="1:3" ht="14.45" customHeight="1" x14ac:dyDescent="0.25">
      <c r="A29" s="60" t="s">
        <v>36</v>
      </c>
      <c r="B29" s="61"/>
      <c r="C29" s="30"/>
    </row>
    <row r="30" spans="1:3" ht="14.45" customHeight="1" x14ac:dyDescent="0.25">
      <c r="A30" s="60" t="s">
        <v>35</v>
      </c>
      <c r="B30" s="61"/>
      <c r="C30" s="31"/>
    </row>
    <row r="31" spans="1:3" ht="14.45" customHeight="1" x14ac:dyDescent="0.25">
      <c r="A31" s="60" t="s">
        <v>13</v>
      </c>
      <c r="B31" s="61"/>
      <c r="C31" s="30"/>
    </row>
    <row r="32" spans="1:3" x14ac:dyDescent="0.25">
      <c r="A32" s="60" t="s">
        <v>14</v>
      </c>
      <c r="B32" s="61"/>
      <c r="C32" s="30"/>
    </row>
    <row r="33" spans="1:3" ht="14.45" customHeight="1" x14ac:dyDescent="0.25">
      <c r="A33" s="60" t="s">
        <v>34</v>
      </c>
      <c r="B33" s="61"/>
      <c r="C33" s="30"/>
    </row>
    <row r="34" spans="1:3" ht="14.45" customHeight="1" x14ac:dyDescent="0.25">
      <c r="A34" s="60" t="s">
        <v>94</v>
      </c>
      <c r="B34" s="61"/>
      <c r="C34" s="32"/>
    </row>
    <row r="35" spans="1:3" x14ac:dyDescent="0.25">
      <c r="A35" s="58" t="s">
        <v>106</v>
      </c>
      <c r="B35" s="59"/>
      <c r="C35" s="33"/>
    </row>
    <row r="36" spans="1:3" x14ac:dyDescent="0.25">
      <c r="A36" s="62" t="s">
        <v>88</v>
      </c>
      <c r="B36" s="62"/>
      <c r="C36" s="62"/>
    </row>
    <row r="37" spans="1:3" x14ac:dyDescent="0.25">
      <c r="A37" s="56" t="s">
        <v>89</v>
      </c>
      <c r="B37" s="56"/>
      <c r="C37" s="10"/>
    </row>
    <row r="38" spans="1:3" x14ac:dyDescent="0.25">
      <c r="A38" s="56" t="s">
        <v>90</v>
      </c>
      <c r="B38" s="56"/>
      <c r="C38" s="10"/>
    </row>
    <row r="39" spans="1:3" x14ac:dyDescent="0.25">
      <c r="A39" s="56" t="s">
        <v>91</v>
      </c>
      <c r="B39" s="56"/>
      <c r="C39" s="10"/>
    </row>
    <row r="40" spans="1:3" x14ac:dyDescent="0.25">
      <c r="A40" s="56" t="s">
        <v>92</v>
      </c>
      <c r="B40" s="56"/>
      <c r="C40" s="10"/>
    </row>
    <row r="41" spans="1:3" x14ac:dyDescent="0.25">
      <c r="A41" s="56" t="s">
        <v>93</v>
      </c>
      <c r="B41" s="56"/>
      <c r="C41" s="10"/>
    </row>
    <row r="42" spans="1:3" x14ac:dyDescent="0.25">
      <c r="A42" s="56" t="s">
        <v>95</v>
      </c>
      <c r="B42" s="56"/>
      <c r="C42" s="10"/>
    </row>
    <row r="43" spans="1:3" x14ac:dyDescent="0.25">
      <c r="A43" s="56" t="s">
        <v>96</v>
      </c>
      <c r="B43" s="56"/>
      <c r="C43" s="10"/>
    </row>
    <row r="44" spans="1:3" x14ac:dyDescent="0.25">
      <c r="A44" s="56" t="s">
        <v>97</v>
      </c>
      <c r="B44" s="56"/>
      <c r="C44" s="10"/>
    </row>
    <row r="45" spans="1:3" x14ac:dyDescent="0.25">
      <c r="A45" s="56" t="s">
        <v>98</v>
      </c>
      <c r="B45" s="56"/>
      <c r="C45" s="10"/>
    </row>
    <row r="46" spans="1:3" x14ac:dyDescent="0.25">
      <c r="A46" s="56" t="s">
        <v>99</v>
      </c>
      <c r="B46" s="56"/>
      <c r="C46" s="10"/>
    </row>
    <row r="47" spans="1:3" x14ac:dyDescent="0.25">
      <c r="A47" s="56" t="s">
        <v>100</v>
      </c>
      <c r="B47" s="56"/>
      <c r="C47" s="10"/>
    </row>
    <row r="48" spans="1:3" x14ac:dyDescent="0.25">
      <c r="A48" s="56" t="s">
        <v>101</v>
      </c>
      <c r="B48" s="56"/>
      <c r="C48" s="10"/>
    </row>
    <row r="49" spans="1:3" x14ac:dyDescent="0.25">
      <c r="A49" s="56" t="s">
        <v>102</v>
      </c>
      <c r="B49" s="56"/>
      <c r="C49" s="10"/>
    </row>
    <row r="50" spans="1:3" x14ac:dyDescent="0.25">
      <c r="A50" s="56" t="s">
        <v>103</v>
      </c>
      <c r="B50" s="56"/>
      <c r="C50" s="10"/>
    </row>
    <row r="51" spans="1:3" x14ac:dyDescent="0.25">
      <c r="A51" s="56" t="s">
        <v>104</v>
      </c>
      <c r="B51" s="56"/>
      <c r="C51" s="10"/>
    </row>
    <row r="52" spans="1:3" x14ac:dyDescent="0.25">
      <c r="A52" s="56" t="s">
        <v>105</v>
      </c>
      <c r="B52" s="56"/>
      <c r="C52" s="10"/>
    </row>
    <row r="53" spans="1:3" x14ac:dyDescent="0.25">
      <c r="A53" s="57"/>
      <c r="B53" s="57"/>
      <c r="C53" s="10"/>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80" zoomScaleNormal="80" workbookViewId="0">
      <selection activeCell="B8" sqref="B8:C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600000000000001" x14ac:dyDescent="0.35">
      <c r="A1" s="66" t="s">
        <v>43</v>
      </c>
      <c r="B1" s="66"/>
      <c r="C1" s="66"/>
    </row>
    <row r="2" spans="1:6" ht="14.45" x14ac:dyDescent="0.35">
      <c r="A2" s="19" t="s">
        <v>25</v>
      </c>
      <c r="B2" s="77" t="str">
        <f>'[2]AUTOS NOTA 321'!B2:C2</f>
        <v xml:space="preserve">SINIESTRO   LEGIS </v>
      </c>
      <c r="C2" s="78"/>
    </row>
    <row r="3" spans="1:6" ht="14.45" x14ac:dyDescent="0.35">
      <c r="A3" s="20" t="s">
        <v>11</v>
      </c>
      <c r="B3" s="79" t="str">
        <f>'GENERALES NOTA 322'!B2:C2</f>
        <v>76001333301720180029900</v>
      </c>
      <c r="C3" s="79"/>
    </row>
    <row r="4" spans="1:6" ht="14.45" x14ac:dyDescent="0.35">
      <c r="A4" s="20" t="s">
        <v>0</v>
      </c>
      <c r="B4" s="79" t="str">
        <f>'GENERALES NOTA 322'!B3:C3</f>
        <v>JUZGADO 17 ADMINISTRATIVO ORAL DEL CIRCUITO DE CALI</v>
      </c>
      <c r="C4" s="79"/>
    </row>
    <row r="5" spans="1:6" ht="14.45" x14ac:dyDescent="0.35">
      <c r="A5" s="20" t="s">
        <v>109</v>
      </c>
      <c r="B5" s="79" t="str">
        <f>'GENERALES NOTA 322'!B4:C4</f>
        <v>MUNICIPIO DE SANTIAGO DE CALI</v>
      </c>
      <c r="C5" s="79"/>
    </row>
    <row r="6" spans="1:6" ht="14.45" customHeight="1" x14ac:dyDescent="0.35">
      <c r="A6" s="20" t="s">
        <v>1</v>
      </c>
      <c r="B6" s="79" t="str">
        <f>'GENERALES NOTA 322'!B5:C5</f>
        <v>.- José Manuel Bonilla Mosquera – Víctima lesionado – C.C. 1.130.944.483;
.- Gloria Viviana Hurtado Arboleda – Compañera lesionado – C.C. 1.130.680.536 – Nacimiento 3/12/1982;
.- Emanuel Bonilla Hurtado – Hijo del lesionado – Nuip. 1.109.682.434 – Nacimiento 6/08/2016;
.- Mariana Hurtado Arboleda – Hija de crianza lesionado – T.I. 1.111.672.839 – Nacimiento 29/09/2005;
.- Crucelina Mosquera Benítez – Madre lesionado – C.C. 29.223.759;
.- Maribel Nieva Mosquera – Hermana lesionado – C.C. 29.182.735;
.- Sayury Bonilla Mosquera – Hermana lesionado – C.C. 34.616.441;
.- María Zulia Perea Benítez – Tía lesionado – C.C. 31.857.369;
.- Mabel Perea Benítez – Tía lesionado – C.C. 35.850.280.</v>
      </c>
      <c r="C6" s="79"/>
    </row>
    <row r="7" spans="1:6" x14ac:dyDescent="0.25">
      <c r="A7" s="20" t="s">
        <v>110</v>
      </c>
      <c r="B7" s="79" t="str">
        <f>'GENERALES NOTA 322'!B6:C6</f>
        <v>LLAMADA EN GARANTIA</v>
      </c>
      <c r="C7" s="79"/>
    </row>
    <row r="8" spans="1:6" ht="29.1" x14ac:dyDescent="0.35">
      <c r="A8" s="20" t="s">
        <v>46</v>
      </c>
      <c r="B8" s="73">
        <f>'GENERALES NOTA 322'!B15:C15</f>
        <v>1022761469</v>
      </c>
      <c r="C8" s="74"/>
    </row>
    <row r="9" spans="1:6" x14ac:dyDescent="0.25">
      <c r="A9" s="80" t="s">
        <v>47</v>
      </c>
      <c r="B9" s="81" t="s">
        <v>48</v>
      </c>
      <c r="C9" s="82"/>
    </row>
    <row r="10" spans="1:6" x14ac:dyDescent="0.25">
      <c r="A10" s="80"/>
      <c r="B10" s="21" t="s">
        <v>49</v>
      </c>
      <c r="C10" s="18">
        <f>'GENERALES NOTA 322'!C17</f>
        <v>210000000</v>
      </c>
    </row>
    <row r="11" spans="1:6" x14ac:dyDescent="0.25">
      <c r="A11" s="80"/>
      <c r="B11" s="21" t="s">
        <v>50</v>
      </c>
      <c r="C11" s="18">
        <f>'GENERALES NOTA 322'!C18</f>
        <v>269789</v>
      </c>
    </row>
    <row r="12" spans="1:6" x14ac:dyDescent="0.25">
      <c r="A12" s="80"/>
      <c r="B12" s="81"/>
      <c r="C12" s="82"/>
    </row>
    <row r="13" spans="1:6" x14ac:dyDescent="0.25">
      <c r="A13" s="80"/>
      <c r="B13" s="21" t="s">
        <v>112</v>
      </c>
      <c r="C13" s="23"/>
    </row>
    <row r="14" spans="1:6" x14ac:dyDescent="0.25">
      <c r="A14" s="80"/>
      <c r="B14" s="21" t="s">
        <v>113</v>
      </c>
      <c r="C14" s="23"/>
      <c r="E14" t="s">
        <v>59</v>
      </c>
      <c r="F14" s="16">
        <v>0.7</v>
      </c>
    </row>
    <row r="15" spans="1:6" x14ac:dyDescent="0.25">
      <c r="A15" s="22" t="s">
        <v>44</v>
      </c>
      <c r="B15" s="77" t="s">
        <v>128</v>
      </c>
      <c r="C15" s="78"/>
    </row>
    <row r="16" spans="1:6" ht="15" customHeight="1" x14ac:dyDescent="0.35">
      <c r="A16" s="20" t="s">
        <v>45</v>
      </c>
      <c r="B16" s="75"/>
      <c r="C16" s="76"/>
    </row>
    <row r="17" spans="1:3" ht="28.5" customHeight="1" x14ac:dyDescent="0.35">
      <c r="A17" s="13" t="s">
        <v>52</v>
      </c>
      <c r="B17" s="85">
        <f>((C19+C20+C22+C23)-C26)*C25*C27</f>
        <v>100000000</v>
      </c>
      <c r="C17" s="85"/>
    </row>
    <row r="18" spans="1:3" ht="14.45" x14ac:dyDescent="0.35">
      <c r="A18" s="22" t="s">
        <v>53</v>
      </c>
      <c r="B18" s="83" t="s">
        <v>48</v>
      </c>
      <c r="C18" s="84"/>
    </row>
    <row r="19" spans="1:3" x14ac:dyDescent="0.25">
      <c r="A19" s="91"/>
      <c r="B19" s="21" t="s">
        <v>49</v>
      </c>
      <c r="C19" s="18">
        <v>100000000</v>
      </c>
    </row>
    <row r="20" spans="1:3" x14ac:dyDescent="0.25">
      <c r="A20" s="92"/>
      <c r="B20" s="21" t="s">
        <v>50</v>
      </c>
      <c r="C20" s="18">
        <v>0</v>
      </c>
    </row>
    <row r="21" spans="1:3" x14ac:dyDescent="0.25">
      <c r="A21" s="92"/>
      <c r="B21" s="81" t="s">
        <v>51</v>
      </c>
      <c r="C21" s="82"/>
    </row>
    <row r="22" spans="1:3" x14ac:dyDescent="0.25">
      <c r="A22" s="92"/>
      <c r="B22" s="21" t="s">
        <v>112</v>
      </c>
      <c r="C22" s="18">
        <v>0</v>
      </c>
    </row>
    <row r="23" spans="1:3" ht="45" x14ac:dyDescent="0.25">
      <c r="A23" s="92"/>
      <c r="B23" s="21" t="s">
        <v>114</v>
      </c>
      <c r="C23" s="18">
        <v>0</v>
      </c>
    </row>
    <row r="24" spans="1:3" x14ac:dyDescent="0.25">
      <c r="A24" s="92"/>
      <c r="B24" s="81" t="s">
        <v>115</v>
      </c>
      <c r="C24" s="82"/>
    </row>
    <row r="25" spans="1:3" x14ac:dyDescent="0.25">
      <c r="A25" s="24"/>
      <c r="B25" s="21" t="s">
        <v>127</v>
      </c>
      <c r="C25" s="25">
        <v>1</v>
      </c>
    </row>
    <row r="26" spans="1:3" x14ac:dyDescent="0.25">
      <c r="A26" s="26"/>
      <c r="B26" s="21" t="s">
        <v>116</v>
      </c>
      <c r="C26" s="27">
        <v>0</v>
      </c>
    </row>
    <row r="27" spans="1:3" x14ac:dyDescent="0.25">
      <c r="A27" s="26"/>
      <c r="B27" s="21" t="s">
        <v>135</v>
      </c>
      <c r="C27" s="25">
        <v>1</v>
      </c>
    </row>
    <row r="28" spans="1:3" x14ac:dyDescent="0.25">
      <c r="A28" s="17" t="s">
        <v>107</v>
      </c>
      <c r="B28" s="85">
        <f>IFERROR(B17*(VLOOKUP(B15,Hoja2!$G$1:$H$6,2,0)),16666)</f>
        <v>70000000</v>
      </c>
      <c r="C28" s="85"/>
    </row>
    <row r="29" spans="1:3" ht="30" x14ac:dyDescent="0.25">
      <c r="A29" s="20" t="s">
        <v>54</v>
      </c>
      <c r="B29" s="86"/>
      <c r="C29" s="87"/>
    </row>
    <row r="30" spans="1:3" ht="30" x14ac:dyDescent="0.25">
      <c r="A30" s="20" t="s">
        <v>55</v>
      </c>
      <c r="B30" s="88"/>
      <c r="C30" s="89"/>
    </row>
    <row r="31" spans="1:3" ht="18.75" x14ac:dyDescent="0.25">
      <c r="A31" s="28" t="s">
        <v>117</v>
      </c>
      <c r="B31" s="28"/>
      <c r="C31" s="28"/>
    </row>
    <row r="32" spans="1:3" x14ac:dyDescent="0.25">
      <c r="A32" s="29" t="s">
        <v>118</v>
      </c>
      <c r="B32" s="90"/>
      <c r="C32" s="90"/>
    </row>
    <row r="33" spans="1:3" x14ac:dyDescent="0.25">
      <c r="A33" s="29" t="s">
        <v>119</v>
      </c>
      <c r="B33" s="90"/>
      <c r="C33" s="90"/>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600000000000001" x14ac:dyDescent="0.35">
      <c r="A1" s="66" t="s">
        <v>56</v>
      </c>
      <c r="B1" s="66"/>
      <c r="C1" s="66"/>
    </row>
    <row r="2" spans="1:3" ht="17.100000000000001" customHeight="1" x14ac:dyDescent="0.35">
      <c r="A2" s="12" t="s">
        <v>25</v>
      </c>
      <c r="B2" s="68" t="str">
        <f>'[2]AUTOS NOTA 321'!B2:C2</f>
        <v xml:space="preserve">SINIESTRO   LEGIS </v>
      </c>
      <c r="C2" s="69"/>
    </row>
    <row r="3" spans="1:3" ht="15.95" customHeight="1" x14ac:dyDescent="0.35">
      <c r="A3" s="5" t="s">
        <v>11</v>
      </c>
      <c r="B3" s="37" t="str">
        <f>'GENERALES NOTA 322'!B2:C2</f>
        <v>76001333301720180029900</v>
      </c>
      <c r="C3" s="37"/>
    </row>
    <row r="4" spans="1:3" ht="14.45" x14ac:dyDescent="0.35">
      <c r="A4" s="5" t="s">
        <v>0</v>
      </c>
      <c r="B4" s="37" t="str">
        <f>'GENERALES NOTA 322'!B3:C3</f>
        <v>JUZGADO 17 ADMINISTRATIVO ORAL DEL CIRCUITO DE CALI</v>
      </c>
      <c r="C4" s="37"/>
    </row>
    <row r="5" spans="1:3" ht="29.1" customHeight="1" x14ac:dyDescent="0.35">
      <c r="A5" s="5" t="s">
        <v>109</v>
      </c>
      <c r="B5" s="37" t="str">
        <f>'GENERALES NOTA 322'!B4:C4</f>
        <v>MUNICIPIO DE SANTIAGO DE CALI</v>
      </c>
      <c r="C5" s="37"/>
    </row>
    <row r="6" spans="1:3" x14ac:dyDescent="0.25">
      <c r="A6" s="5" t="s">
        <v>1</v>
      </c>
      <c r="B6" s="37" t="str">
        <f>'GENERALES NOTA 322'!B5:C5</f>
        <v>.- José Manuel Bonilla Mosquera – Víctima lesionado – C.C. 1.130.944.483;
.- Gloria Viviana Hurtado Arboleda – Compañera lesionado – C.C. 1.130.680.536 – Nacimiento 3/12/1982;
.- Emanuel Bonilla Hurtado – Hijo del lesionado – Nuip. 1.109.682.434 – Nacimiento 6/08/2016;
.- Mariana Hurtado Arboleda – Hija de crianza lesionado – T.I. 1.111.672.839 – Nacimiento 29/09/2005;
.- Crucelina Mosquera Benítez – Madre lesionado – C.C. 29.223.759;
.- Maribel Nieva Mosquera – Hermana lesionado – C.C. 29.182.735;
.- Sayury Bonilla Mosquera – Hermana lesionado – C.C. 34.616.441;
.- María Zulia Perea Benítez – Tía lesionado – C.C. 31.857.369;
.- Mabel Perea Benítez – Tía lesionado – C.C. 35.850.280.</v>
      </c>
      <c r="C6" s="37"/>
    </row>
    <row r="7" spans="1:3" ht="43.5" customHeight="1" x14ac:dyDescent="0.25">
      <c r="A7" s="5" t="s">
        <v>110</v>
      </c>
      <c r="B7" s="37" t="str">
        <f>'GENERALES NOTA 322'!B6:C6</f>
        <v>LLAMADA EN GARANTIA</v>
      </c>
      <c r="C7" s="37"/>
    </row>
    <row r="8" spans="1:3" ht="14.45" x14ac:dyDescent="0.35">
      <c r="A8" s="5" t="s">
        <v>121</v>
      </c>
      <c r="B8" s="37"/>
      <c r="C8" s="37"/>
    </row>
    <row r="9" spans="1:3" ht="14.45" x14ac:dyDescent="0.35">
      <c r="A9" s="14" t="s">
        <v>53</v>
      </c>
      <c r="B9" s="93"/>
      <c r="C9" s="93"/>
    </row>
    <row r="10" spans="1:3" ht="14.45" x14ac:dyDescent="0.35">
      <c r="A10" s="14" t="s">
        <v>122</v>
      </c>
      <c r="B10" s="37"/>
      <c r="C10" s="37"/>
    </row>
    <row r="11" spans="1:3" ht="30" x14ac:dyDescent="0.25">
      <c r="A11" s="14" t="s">
        <v>123</v>
      </c>
      <c r="B11" s="94"/>
      <c r="C11" s="57"/>
    </row>
    <row r="12" spans="1:3" ht="57.95" x14ac:dyDescent="0.35">
      <c r="A12" s="5" t="s">
        <v>65</v>
      </c>
      <c r="B12" s="37"/>
      <c r="C12" s="37"/>
    </row>
    <row r="13" spans="1:3" ht="57.95" x14ac:dyDescent="0.35">
      <c r="A13" s="5" t="s">
        <v>66</v>
      </c>
      <c r="B13" s="37"/>
      <c r="C13" s="37"/>
    </row>
    <row r="14" spans="1:3" ht="14.45" x14ac:dyDescent="0.35">
      <c r="A14" s="5" t="s">
        <v>67</v>
      </c>
      <c r="B14" s="10"/>
      <c r="C14" s="10"/>
    </row>
    <row r="15" spans="1:3" x14ac:dyDescent="0.25">
      <c r="A15" s="14" t="s">
        <v>124</v>
      </c>
      <c r="B15" s="37"/>
      <c r="C15" s="37"/>
    </row>
    <row r="16" spans="1:3" ht="14.45" x14ac:dyDescent="0.35">
      <c r="A16" s="10" t="s">
        <v>125</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RowHeight="15" x14ac:dyDescent="0.25"/>
  <sheetData>
    <row r="1" spans="1:1" x14ac:dyDescent="0.35">
      <c r="A1" t="s">
        <v>126</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7" t="s">
        <v>60</v>
      </c>
      <c r="B1" t="s">
        <v>32</v>
      </c>
      <c r="C1" s="7" t="s">
        <v>31</v>
      </c>
      <c r="D1" s="7"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ht="14.45" x14ac:dyDescent="0.35">
      <c r="E6" s="1" t="s">
        <v>18</v>
      </c>
      <c r="G6" s="2" t="s">
        <v>133</v>
      </c>
      <c r="H6" s="4">
        <v>0.3</v>
      </c>
      <c r="J6" t="s">
        <v>87</v>
      </c>
    </row>
    <row r="7" spans="1:12" x14ac:dyDescent="0.25">
      <c r="E7" s="1" t="s">
        <v>23</v>
      </c>
      <c r="G7" s="2" t="s">
        <v>57</v>
      </c>
    </row>
    <row r="8" spans="1:12" ht="14.45"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Rincón</cp:lastModifiedBy>
  <dcterms:created xsi:type="dcterms:W3CDTF">2020-12-07T14:41:17Z</dcterms:created>
  <dcterms:modified xsi:type="dcterms:W3CDTF">2024-01-17T23:04:01Z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