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C:\Users\mkrodriguez\Downloads\"/>
    </mc:Choice>
  </mc:AlternateContent>
  <xr:revisionPtr revIDLastSave="0" documentId="13_ncr:1_{9C7D6247-14E0-4757-90A5-31082C884D24}"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5" l="1"/>
  <c r="B17" i="11"/>
  <c r="B28" i="11" s="1"/>
  <c r="B7" i="10"/>
  <c r="B7" i="14"/>
  <c r="B6" i="14"/>
  <c r="B5" i="14"/>
  <c r="B4" i="14"/>
  <c r="B3" i="14"/>
  <c r="B2" i="14"/>
  <c r="B4" i="11"/>
  <c r="B5" i="11"/>
  <c r="B7" i="11"/>
  <c r="B3" i="11"/>
  <c r="B4" i="10"/>
  <c r="B5" i="10"/>
  <c r="B6" i="10"/>
  <c r="B3" i="10"/>
  <c r="B15" i="5" l="1"/>
</calcChain>
</file>

<file path=xl/sharedStrings.xml><?xml version="1.0" encoding="utf-8"?>
<sst xmlns="http://schemas.openxmlformats.org/spreadsheetml/2006/main" count="204" uniqueCount="161">
  <si>
    <t>SOLICITUD DE ANTECEDENTES -ABOGADO EXTERNO-</t>
  </si>
  <si>
    <t>Radicado(23 digitos)</t>
  </si>
  <si>
    <t>Juzgado</t>
  </si>
  <si>
    <t>Demandado</t>
  </si>
  <si>
    <t xml:space="preserve">Demandante </t>
  </si>
  <si>
    <t>Tipo de vinculacion compañía</t>
  </si>
  <si>
    <t>LLAMADA EN GARANTIA</t>
  </si>
  <si>
    <t>Nombre de lesionado o muerto (s)</t>
  </si>
  <si>
    <t>Fecha de los hechos</t>
  </si>
  <si>
    <t>Fecha de solicitud audiencia prejudicial</t>
  </si>
  <si>
    <t>Fecha de audiencia prejudicial</t>
  </si>
  <si>
    <t>AMPARO A AFECTAR</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</si>
  <si>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</si>
  <si>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Valor de las pretensiones totales de la demanda (en pesos no en SMMLV)</t>
  </si>
  <si>
    <t>Perjuicios reclamados  (en pesos no en SMMLV)</t>
  </si>
  <si>
    <t>Patrimoniales</t>
  </si>
  <si>
    <t>Daño Emergente</t>
  </si>
  <si>
    <t>Extrapatrimoniales</t>
  </si>
  <si>
    <t>DAÑOS MATERIALES</t>
  </si>
  <si>
    <t>Asegurado</t>
  </si>
  <si>
    <t>Nit Asegurado</t>
  </si>
  <si>
    <t xml:space="preserve">No. Póliza vinculada (las que se necesite solicitar). </t>
  </si>
  <si>
    <t>Fecha de asignación</t>
  </si>
  <si>
    <t>Fecha de notificación</t>
  </si>
  <si>
    <t xml:space="preserve">Fecha de contestacion </t>
  </si>
  <si>
    <t>REMISION DE ANTECEDENTES - ABOGADO INTERNO-</t>
  </si>
  <si>
    <t>SINIESTRO - APLICATIVO</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</si>
  <si>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</si>
  <si>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</si>
  <si>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</si>
  <si>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</si>
  <si>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</si>
  <si>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</si>
  <si>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</si>
  <si>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</si>
  <si>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</si>
  <si>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</si>
  <si>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</si>
  <si>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</si>
  <si>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</si>
  <si>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</si>
  <si>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</si>
  <si>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</si>
  <si>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</si>
  <si>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</si>
  <si>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</si>
  <si>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</si>
  <si>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</si>
  <si>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</si>
  <si>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</si>
  <si>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</si>
  <si>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</si>
  <si>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</si>
  <si>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</si>
  <si>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</si>
  <si>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</si>
  <si>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</si>
  <si>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</si>
  <si>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</si>
  <si>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</si>
  <si>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</si>
  <si>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</si>
  <si>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</si>
  <si>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</si>
  <si>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</si>
  <si>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</si>
  <si>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</si>
  <si>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Daño moral</t>
  </si>
  <si>
    <t>Daño a la salud</t>
  </si>
  <si>
    <t>PROBABLE</t>
  </si>
  <si>
    <t>Clasificación Contingencia</t>
  </si>
  <si>
    <t>PROBABLE GENERALES</t>
  </si>
  <si>
    <t>Concepto del Abogado sobre la Contingencia:(Se debe indicar las razones por las cuales se considera que el proceso es Eventual Remoto o Probable.)</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</si>
  <si>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</si>
  <si>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</si>
  <si>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</si>
  <si>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</si>
  <si>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</si>
  <si>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</si>
  <si>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</si>
  <si>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</si>
  <si>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Defensa de la Aseguradora: (Enumerar y enunciar las excepciones propuestas demanda y/o llamamiento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</si>
  <si>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</si>
  <si>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</si>
  <si>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</si>
  <si>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</si>
  <si>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</si>
  <si>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</si>
  <si>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</si>
  <si>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</si>
  <si>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</si>
  <si>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</si>
  <si>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</si>
  <si>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</si>
  <si>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</si>
  <si>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</si>
  <si>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</si>
  <si>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 xml:space="preserve">Situcion Laboral </t>
  </si>
  <si>
    <t>Acompañante motorista</t>
  </si>
  <si>
    <t>OCURRENCIA</t>
  </si>
  <si>
    <t>CEDIDO</t>
  </si>
  <si>
    <t>FACULTATIVO</t>
  </si>
  <si>
    <t xml:space="preserve">Objetado por la Compañía </t>
  </si>
  <si>
    <t>REMOTO</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</si>
  <si>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</si>
  <si>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</si>
  <si>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</si>
  <si>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</si>
  <si>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</si>
  <si>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</si>
  <si>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</si>
  <si>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</si>
  <si>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</si>
  <si>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</si>
  <si>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</si>
  <si>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</si>
  <si>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</si>
  <si>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</si>
  <si>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</si>
  <si>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</si>
  <si>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</si>
  <si>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</si>
  <si>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</si>
  <si>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</si>
  <si>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</si>
  <si>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</si>
  <si>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</si>
  <si>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</si>
  <si>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</si>
  <si>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</si>
  <si>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</si>
  <si>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</si>
  <si>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73001310300320240000700</t>
  </si>
  <si>
    <t>JUZGADO TERCERO CIVIL DEL CIRCUITO DE IBAGUÉ</t>
  </si>
  <si>
    <t>06 DE DICIEMBRE DE 2023</t>
  </si>
  <si>
    <t>05 DE FEBRERO DE 2024</t>
  </si>
  <si>
    <t>06 DE MARZO DE 2024</t>
  </si>
  <si>
    <t>NUBIA CONSUELO CORTES GARCIA EN NOMBRE DE SEGUNDO LEONIDAS RODRÍGUEZ</t>
  </si>
  <si>
    <t>022637655 / 0</t>
  </si>
  <si>
    <t>RODRIGUEZ GIRALDO SEGUNDO LEONIDAS</t>
  </si>
  <si>
    <t>ALLIANZ SEGUROS DE VIDA SA</t>
  </si>
  <si>
    <t>Daño Moral</t>
  </si>
  <si>
    <t>Valor asegurado</t>
  </si>
  <si>
    <t>SEGUNDO LEONIDAS RODRIGUEZ GIRALDO</t>
  </si>
  <si>
    <t>07 DE NOVIEMBRE DE 2023</t>
  </si>
  <si>
    <t>22 DE NOVIEMBRE DE 2024</t>
  </si>
  <si>
    <t>INCAPACIDAD, INUTILIZACIÓN O DESMEMBRACIÓN POR ENFERMEDAD O ACCIDENTE Y RENTA DIARIA POR HOSPITALIZACIÓN</t>
  </si>
  <si>
    <t>El señor Leonidas Rodriguez adquirió una póliza de vida- Actuall, cuya vigencia inició el día 11 de marzo de 2020 y se ha venido renovando. Posteriormente, el señor Rodríguez empezó a tener dificultades de salud, por lo que el Instituto del Sistema Nervioso de Risaralsa SAS le diagnosticó Esquizofrenia Paranoide y Psoriasis Vulgar, adicionalmente, para restabelcer su salud estuvo hospitalizado 40 días en dicho instituto. Con ocasión a lo anterior, el día 29 de abril de 2022 el señor Rodriguez fue calificado con una Pérdida de Capacidad Laboral del 53,10% y cuya fecha de estructuración corresponde al día 26 de noviembre de 2021 y asimismo fue adjudicada su Cónyuge, la señora Nubia Cortés, como apoyo judicial definitivo.
El día 12 de marzo de 2022 se radicó reclamación a fin de que se afectara el amparo de Incapacidad,  inutilizacion o desmembracion por enfermedad o accidente. Sin embargo dicha reclamación fue objetada por la Compañía en virtud de que el asegurado no declaró sinceramente su información financiera, así como tampoco es coherente la información de la historia clínica y la versión otorgada en la entrevista.
El día 03 de noviembre de 2023 se radicó reclamación a fin de que se afectara el amparo de renta diaria por hospitalización. Sin embargo la Compañía objetó en virtud de que se encuentra configurado el fenómeno prescriptivo.</t>
  </si>
  <si>
    <t>26 DE NOVIEMBRE DE 2021 (Fecha de estructuración)</t>
  </si>
  <si>
    <t>Incapacidad total y permanente</t>
  </si>
  <si>
    <t>11/03/2020-11/03/2022</t>
  </si>
  <si>
    <t>• al contrastar la información por usted proporcionada en la declaración de renta, se 
evidencia que sus ingresos ascendían a 83.400.000, su patrimonio a 483.700.000 y sus deudas a 
114.284.0000</t>
  </si>
  <si>
    <t>•  teniendo 
en cuenta que los soportes que sustentan la reclamación presentan inconsistencias, con base en lo 
señalado en los artículos 10771 y 10782 del Código de Comercio</t>
  </si>
  <si>
    <t xml:space="preserve">• Disminución de la suma asegurada por pago de indemnizaciones con cargo a la PÓLIZA22637655
</t>
  </si>
  <si>
    <t>X</t>
  </si>
  <si>
    <t>112251554 - APJ32244</t>
  </si>
  <si>
    <t>Valor Asegurado</t>
  </si>
  <si>
    <t>intereses moratorios</t>
  </si>
  <si>
    <t>1. NULIDAD DEL ASEGURAMIENTO COMO CONSECUENCIA DE LA RETICENCIA DEL ASEGURADO DE LA PÓLIZA DE VIDA ACTUALL NÚMERO 022637655 / 0
2. FALTA DE COBERTURA MATERIAL DE LA PÓLIZA VIDA GRUPO AL ESTAR ANTE UN RIESGO EXPRESAMENTE EXCLUIDO DE AMPARO 
3. FALTA DE COBERTURA TAMPORAL DE LA PÓLIZA DE VIDA ACTUALL NÚMERO 022637655 / 0
4. INEXISTENCIA DE OBLIGACIÓN A CARGO DE LA ASEGURADORA DE PRACTICAR Y/O EXIGIR EXÁMENES MÉDICOS EN LA ETAPA PRECONTRACTUAL.
5. LA ACREDITACIÓN DE LA MALA FE NO ES UN REQUISITO DE PRUEBA PARA QUIEN ALEGA LA RETICENCIA DEL CONTRATO DE SEGURO.
6. ALLIANZ SEGUROS DE VIDA S.A. TIENE LA FACULTAD DE RETENER LA PRIMA A TÍTULO DE PENA COMO CONSECUENCIA DE LA DECLARATORIA DE LA RETICENCIA DE LOS CONTRATOS DE SEGURO.
7. PRESCRIPCIÓN 
8. EN CUALQUIER CASO, DE NINGUNA FORMA SE PODRÁ EXCEDER EL MÁXIMO DEL VALOR ASEGURADO</t>
  </si>
  <si>
    <t>Se estima como liquidación objetiva de las pretensiones la suma total de $893.507.908 conforme a los siguientes presupuestos:
1. Valor asegurado por la cobertura Incapacidad, inutilización o desmembración por enfermedad o accidente: Se reconocerá la suma de $530.450.000 conforme a la carátula de la póliza. Lo anterior en virtud de que el día 29 de abril de 2022 el señor Rodríguez fue calificado con una Pérdida de Capacidad Laboral del 53,10% y cuya fecha de estructuración corresponde al día 26 de noviembre de 2021.
2. Valor asegurado por la cobertura de renta diaria por hospitalización: Se reconocerá la suma de $18.388.920 conforme a la carátula de la póliza. Lo anterior en virtud de que el asegurado estuvo hospitalizado por 40 días durante los siguientes periodos: entre el día 06 de marzo del 2021 hasta el 29 de marzo del 2021 y desde el día 13 de abril del 2021 hasta el 30 de abril del 2021
3. No se reconocerá el daño emergente relativo a los gastos de medicamentos y ordenes médicas, toda vez que la no afectación del seguro no derivó los gastos que menciona el actor tuvo que incurrir.
5. No se reconocerá daño moral, toda vez que la no afectación del seguro no derivó el estado de salud actual del señor Leonidas Rodríguez.
6. Se reconocerá la suma de $344.668.988 por concepto de intereses moratorios.</t>
  </si>
  <si>
    <t xml:space="preserve">La contingencia se califica como EVENTUAL toda vez que, se dependerá del debate probatorio acreditar la reticencia del asegurado y como consecuencia de ello que se declare a nulidad relativa del contrato de seguro
Frente al Seguro de Vida instrumentalizado en la póliza de vida Actuall número 022637655 / 0, debe indicarse que se requiere la póliza a fin de verificar si la misma presta cobertura temporal. Sin embargo, conforme a la póliza adjuntada por la parte demandante cuya vigencia inició el 11 de marzo de 2022 la misma sí cubre la incapacidad, inutilización o Desmebración por enfermedad  o accidente y la  renta diaria por hospitalización, amparos que el demandante pretende afectar. Frente a la cobertura temporal, debe señalarse que la fecha de estructuración de invalidez del señor Leoninas Segundo Rodríguez tuvo ocasión el día 26 de noviembre de 2021 y las fechas de hospitalización tuvieron lugar entre el día 06 de marzo del 2021 hasta el 29 de marzo del 2021 y desde el día 13 de abril del 2021 hasta el 30 de abril del 2021, por lo que para verificar la cobertura temporal se requiere la póliza que se encuentre vigente para el día 06 de marzo de 2021 hasta el 26 de noviembre de 2021
Por otro lado, frente a la obligación indemnizatoria de la Compañía debe indicarse que, si bien en la objeción calendada el 11 de agosto de 2022 se indicó que el señor Leónidas había sido reticente por no haber declarado sinceramente su información financiera y estado de salud, lo cierto es que se requiere la solicitud del seguro individual de vida a fin de verificar si los antecedentes de Parkinson se originaron previo a la suscripción de la solicitud. Adicionalmente, se requiere la misma y la declaración de renta para corroborar las inexactitudes en las que incurrió el asegurado sobre su información financiera para así alegar la nulidad relativa del contrato de seguro. Por otro lado, cabe precisar que al interior del proceso no obran elementos de juicio que permitan acreditar que de haber conocido la existencia de las patologías, el contrato de seguro no se hubiera celebrado o se habría contratado en condiciones más onerosas. De manera que dependerá del debate probatorio acreditar la existencia de las patologías de forma previa a la suscripción de la solicitud de seguro. Razón por la cual la contingencia frente a esta póliza se califica como eventual.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</si>
</sst>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s>
  <fills count="8">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left" vertical="top"/>
    </xf>
    <xf numFmtId="0" fontId="0" fillId="0" borderId="3" xfId="0" applyBorder="1" applyAlignment="1">
      <alignment horizontal="left" vertical="top"/>
    </xf>
    <xf numFmtId="42" fontId="0" fillId="5" borderId="2" xfId="1" applyFont="1" applyFill="1" applyBorder="1" applyAlignment="1">
      <alignment horizontal="justify" vertical="top"/>
    </xf>
    <xf numFmtId="42" fontId="0" fillId="5" borderId="3" xfId="1" applyFont="1" applyFill="1" applyBorder="1" applyAlignment="1">
      <alignment horizontal="justify" vertical="top"/>
    </xf>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quotePrefix="1"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ha2-my.sharepoint.com/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gha2-my.sharepoint.com/Users/brendadiaz/Downloads/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sheetData sheetId="1">
        <row r="2">
          <cell r="B2" t="str">
            <v xml:space="preserve">SINIESTRO   LEGIS </v>
          </cell>
          <cell r="C2"/>
        </row>
      </sheetData>
      <sheetData sheetId="2"/>
      <sheetData sheetId="3"/>
      <sheetData sheetId="4"/>
      <sheetData sheetId="5"/>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4" zoomScaleNormal="100" workbookViewId="0">
      <selection activeCell="B11" sqref="B11:C11"/>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49" t="s">
        <v>0</v>
      </c>
      <c r="B1" s="49"/>
      <c r="C1" s="49"/>
    </row>
    <row r="2" spans="1:3" x14ac:dyDescent="0.25">
      <c r="A2" s="5" t="s">
        <v>1</v>
      </c>
      <c r="B2" s="50" t="s">
        <v>132</v>
      </c>
      <c r="C2" s="51"/>
    </row>
    <row r="3" spans="1:3" x14ac:dyDescent="0.25">
      <c r="A3" s="5" t="s">
        <v>2</v>
      </c>
      <c r="B3" s="52" t="s">
        <v>133</v>
      </c>
      <c r="C3" s="53"/>
    </row>
    <row r="4" spans="1:3" x14ac:dyDescent="0.25">
      <c r="A4" s="5" t="s">
        <v>3</v>
      </c>
      <c r="B4" s="52" t="s">
        <v>140</v>
      </c>
      <c r="C4" s="53"/>
    </row>
    <row r="5" spans="1:3" ht="14.45" customHeight="1" x14ac:dyDescent="0.25">
      <c r="A5" s="5" t="s">
        <v>4</v>
      </c>
      <c r="B5" s="38" t="s">
        <v>137</v>
      </c>
      <c r="C5" s="36"/>
    </row>
    <row r="6" spans="1:3" x14ac:dyDescent="0.25">
      <c r="A6" s="5" t="s">
        <v>5</v>
      </c>
      <c r="B6" s="36" t="s">
        <v>107</v>
      </c>
      <c r="C6" s="36"/>
    </row>
    <row r="7" spans="1:3" x14ac:dyDescent="0.25">
      <c r="A7" s="5" t="s">
        <v>7</v>
      </c>
      <c r="B7" s="7" t="s">
        <v>143</v>
      </c>
    </row>
    <row r="8" spans="1:3" x14ac:dyDescent="0.25">
      <c r="A8" s="5" t="s">
        <v>8</v>
      </c>
      <c r="B8" s="38" t="s">
        <v>148</v>
      </c>
      <c r="C8" s="38"/>
    </row>
    <row r="9" spans="1:3" x14ac:dyDescent="0.25">
      <c r="A9" s="5" t="s">
        <v>9</v>
      </c>
      <c r="B9" s="38" t="s">
        <v>144</v>
      </c>
      <c r="C9" s="38"/>
    </row>
    <row r="10" spans="1:3" x14ac:dyDescent="0.25">
      <c r="A10" s="5" t="s">
        <v>10</v>
      </c>
      <c r="B10" s="38" t="s">
        <v>145</v>
      </c>
      <c r="C10" s="38"/>
    </row>
    <row r="11" spans="1:3" ht="23.25" customHeight="1" x14ac:dyDescent="0.25">
      <c r="A11" s="5" t="s">
        <v>11</v>
      </c>
      <c r="B11" s="47" t="s">
        <v>146</v>
      </c>
      <c r="C11" s="48"/>
    </row>
    <row r="12" spans="1:3" x14ac:dyDescent="0.25">
      <c r="A12" s="37" t="s">
        <v>12</v>
      </c>
      <c r="B12" s="38" t="s">
        <v>147</v>
      </c>
      <c r="C12" s="36"/>
    </row>
    <row r="13" spans="1:3" ht="30" customHeight="1" x14ac:dyDescent="0.25">
      <c r="A13" s="37"/>
      <c r="B13" s="36"/>
      <c r="C13" s="36"/>
    </row>
    <row r="14" spans="1:3" ht="162.94999999999999" customHeight="1" x14ac:dyDescent="0.25">
      <c r="A14" s="37"/>
      <c r="B14" s="36"/>
      <c r="C14" s="36"/>
    </row>
    <row r="15" spans="1:3" ht="30" x14ac:dyDescent="0.25">
      <c r="A15" s="5" t="s">
        <v>13</v>
      </c>
      <c r="B15" s="41">
        <f>SUM(C17,C18,C20,C21,C23)</f>
        <v>572239000</v>
      </c>
      <c r="C15" s="42"/>
    </row>
    <row r="16" spans="1:3" ht="33.75" customHeight="1" x14ac:dyDescent="0.25">
      <c r="A16" s="43" t="s">
        <v>14</v>
      </c>
      <c r="B16" s="44" t="s">
        <v>15</v>
      </c>
      <c r="C16" s="44"/>
    </row>
    <row r="17" spans="1:3" ht="33.75" customHeight="1" x14ac:dyDescent="0.25">
      <c r="A17" s="43"/>
      <c r="B17" s="11" t="s">
        <v>142</v>
      </c>
      <c r="C17" s="6">
        <f>530450000+18389000</f>
        <v>548839000</v>
      </c>
    </row>
    <row r="18" spans="1:3" ht="33.75" customHeight="1" x14ac:dyDescent="0.25">
      <c r="A18" s="43"/>
      <c r="B18" s="11" t="s">
        <v>16</v>
      </c>
      <c r="C18" s="6">
        <v>10400000</v>
      </c>
    </row>
    <row r="19" spans="1:3" x14ac:dyDescent="0.25">
      <c r="A19" s="43"/>
      <c r="B19" s="45" t="s">
        <v>17</v>
      </c>
      <c r="C19" s="46"/>
    </row>
    <row r="20" spans="1:3" x14ac:dyDescent="0.25">
      <c r="A20" s="43"/>
      <c r="B20" s="11" t="s">
        <v>141</v>
      </c>
      <c r="C20" s="6">
        <v>13000000</v>
      </c>
    </row>
    <row r="21" spans="1:3" x14ac:dyDescent="0.25">
      <c r="A21" s="43"/>
      <c r="B21" s="11"/>
      <c r="C21" s="6"/>
    </row>
    <row r="22" spans="1:3" x14ac:dyDescent="0.25">
      <c r="A22" s="43"/>
      <c r="B22" s="45" t="s">
        <v>18</v>
      </c>
      <c r="C22" s="46"/>
    </row>
    <row r="23" spans="1:3" x14ac:dyDescent="0.25">
      <c r="A23" s="43"/>
      <c r="B23" s="11"/>
      <c r="C23" s="16"/>
    </row>
    <row r="24" spans="1:3" x14ac:dyDescent="0.25">
      <c r="A24" s="5" t="s">
        <v>19</v>
      </c>
      <c r="B24" s="36" t="s">
        <v>139</v>
      </c>
      <c r="C24" s="36"/>
    </row>
    <row r="25" spans="1:3" x14ac:dyDescent="0.25">
      <c r="A25" s="5" t="s">
        <v>20</v>
      </c>
      <c r="B25" s="36">
        <v>93383289</v>
      </c>
      <c r="C25" s="36"/>
    </row>
    <row r="26" spans="1:3" x14ac:dyDescent="0.25">
      <c r="A26" s="5" t="s">
        <v>21</v>
      </c>
      <c r="B26" s="36" t="s">
        <v>138</v>
      </c>
      <c r="C26" s="36"/>
    </row>
    <row r="27" spans="1:3" x14ac:dyDescent="0.25">
      <c r="A27" s="5" t="s">
        <v>22</v>
      </c>
      <c r="B27" s="39" t="s">
        <v>134</v>
      </c>
      <c r="C27" s="40"/>
    </row>
    <row r="28" spans="1:3" x14ac:dyDescent="0.25">
      <c r="A28" s="5" t="s">
        <v>23</v>
      </c>
      <c r="B28" s="35" t="s">
        <v>135</v>
      </c>
      <c r="C28" s="35"/>
    </row>
    <row r="29" spans="1:3" x14ac:dyDescent="0.25">
      <c r="A29" s="5" t="s">
        <v>24</v>
      </c>
      <c r="B29" s="36" t="s">
        <v>136</v>
      </c>
      <c r="C29" s="36"/>
    </row>
  </sheetData>
  <mergeCells count="23">
    <mergeCell ref="B8:C8"/>
    <mergeCell ref="B9:C9"/>
    <mergeCell ref="B10:C10"/>
    <mergeCell ref="B11:C11"/>
    <mergeCell ref="A1:C1"/>
    <mergeCell ref="B5:C5"/>
    <mergeCell ref="B2:C2"/>
    <mergeCell ref="B3:C3"/>
    <mergeCell ref="B4:C4"/>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topLeftCell="A4" zoomScale="80" zoomScaleNormal="80" workbookViewId="0">
      <selection activeCell="B13" sqref="B13:C13"/>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4" t="s">
        <v>25</v>
      </c>
      <c r="B1" s="64"/>
      <c r="C1" s="64"/>
    </row>
    <row r="2" spans="1:3" x14ac:dyDescent="0.25">
      <c r="A2" s="13" t="s">
        <v>26</v>
      </c>
      <c r="B2" s="65">
        <v>112251554</v>
      </c>
      <c r="C2" s="66"/>
    </row>
    <row r="3" spans="1:3" x14ac:dyDescent="0.25">
      <c r="A3" s="5" t="s">
        <v>1</v>
      </c>
      <c r="B3" s="36" t="str">
        <f>'GENERALES NOTA 322'!B2:C2</f>
        <v>73001310300320240000700</v>
      </c>
      <c r="C3" s="36"/>
    </row>
    <row r="4" spans="1:3" x14ac:dyDescent="0.25">
      <c r="A4" s="5" t="s">
        <v>2</v>
      </c>
      <c r="B4" s="36" t="str">
        <f>'GENERALES NOTA 322'!B3:C3</f>
        <v>JUZGADO TERCERO CIVIL DEL CIRCUITO DE IBAGUÉ</v>
      </c>
      <c r="C4" s="36"/>
    </row>
    <row r="5" spans="1:3" x14ac:dyDescent="0.25">
      <c r="A5" s="5" t="s">
        <v>3</v>
      </c>
      <c r="B5" s="36" t="str">
        <f>'GENERALES NOTA 322'!B4:C4</f>
        <v>ALLIANZ SEGUROS DE VIDA SA</v>
      </c>
      <c r="C5" s="36"/>
    </row>
    <row r="6" spans="1:3" x14ac:dyDescent="0.25">
      <c r="A6" s="5" t="s">
        <v>4</v>
      </c>
      <c r="B6" s="36" t="e">
        <f>_xlfn.SINGLE('GENERALES NOTA 322'!#REF!)</f>
        <v>#REF!</v>
      </c>
      <c r="C6" s="36"/>
    </row>
    <row r="7" spans="1:3" x14ac:dyDescent="0.25">
      <c r="A7" s="5" t="s">
        <v>5</v>
      </c>
      <c r="B7" s="36" t="str">
        <f>'GENERALES NOTA 322'!B6:C6</f>
        <v>DEMANDA DIRECTA</v>
      </c>
      <c r="C7" s="36"/>
    </row>
    <row r="8" spans="1:3" x14ac:dyDescent="0.25">
      <c r="A8" s="13" t="s">
        <v>27</v>
      </c>
      <c r="B8" s="36">
        <v>22637655</v>
      </c>
      <c r="C8" s="36"/>
    </row>
    <row r="9" spans="1:3" x14ac:dyDescent="0.25">
      <c r="A9" s="13" t="s">
        <v>11</v>
      </c>
      <c r="B9" s="36" t="s">
        <v>149</v>
      </c>
      <c r="C9" s="36"/>
    </row>
    <row r="10" spans="1:3" x14ac:dyDescent="0.25">
      <c r="A10" s="13" t="s">
        <v>28</v>
      </c>
      <c r="B10" s="65">
        <v>530450000</v>
      </c>
      <c r="C10" s="67"/>
    </row>
    <row r="11" spans="1:3" x14ac:dyDescent="0.25">
      <c r="A11" s="13" t="s">
        <v>29</v>
      </c>
      <c r="B11" s="65"/>
      <c r="C11" s="66"/>
    </row>
    <row r="12" spans="1:3" x14ac:dyDescent="0.25">
      <c r="A12" s="13" t="s">
        <v>30</v>
      </c>
      <c r="B12" s="52" t="s">
        <v>99</v>
      </c>
      <c r="C12" s="53"/>
    </row>
    <row r="13" spans="1:3" x14ac:dyDescent="0.25">
      <c r="A13" s="13" t="s">
        <v>31</v>
      </c>
      <c r="B13" s="36" t="s">
        <v>150</v>
      </c>
      <c r="C13" s="36"/>
    </row>
    <row r="14" spans="1:3" x14ac:dyDescent="0.25">
      <c r="A14" s="13" t="s">
        <v>32</v>
      </c>
      <c r="B14" s="36" t="s">
        <v>96</v>
      </c>
      <c r="C14" s="36"/>
    </row>
    <row r="15" spans="1:3" x14ac:dyDescent="0.25">
      <c r="A15" s="13" t="s">
        <v>33</v>
      </c>
      <c r="B15" s="36" t="s">
        <v>96</v>
      </c>
      <c r="C15" s="36"/>
    </row>
    <row r="16" spans="1:3" x14ac:dyDescent="0.25">
      <c r="A16" s="62" t="s">
        <v>34</v>
      </c>
      <c r="B16" s="36"/>
      <c r="C16" s="36"/>
    </row>
    <row r="17" spans="1:3" x14ac:dyDescent="0.25">
      <c r="A17" s="63"/>
      <c r="B17" s="9" t="s">
        <v>35</v>
      </c>
      <c r="C17" s="10" t="s">
        <v>36</v>
      </c>
    </row>
    <row r="18" spans="1:3" x14ac:dyDescent="0.25">
      <c r="A18" s="63"/>
      <c r="B18" s="11"/>
      <c r="C18" s="11"/>
    </row>
    <row r="19" spans="1:3" x14ac:dyDescent="0.25">
      <c r="A19" s="63"/>
      <c r="B19" s="11"/>
      <c r="C19" s="11"/>
    </row>
    <row r="20" spans="1:3" x14ac:dyDescent="0.25">
      <c r="A20" s="63"/>
      <c r="B20" s="11"/>
      <c r="C20" s="11"/>
    </row>
    <row r="21" spans="1:3" x14ac:dyDescent="0.25">
      <c r="A21" s="13" t="s">
        <v>37</v>
      </c>
      <c r="B21" s="36"/>
      <c r="C21" s="36"/>
    </row>
    <row r="22" spans="1:3" x14ac:dyDescent="0.25">
      <c r="A22" s="13" t="s">
        <v>38</v>
      </c>
      <c r="B22" s="52"/>
      <c r="C22" s="53"/>
    </row>
    <row r="23" spans="1:3" x14ac:dyDescent="0.25">
      <c r="A23" s="13" t="s">
        <v>39</v>
      </c>
      <c r="B23" s="36" t="s">
        <v>111</v>
      </c>
      <c r="C23" s="36"/>
    </row>
    <row r="24" spans="1:3" x14ac:dyDescent="0.25">
      <c r="A24" s="13" t="s">
        <v>40</v>
      </c>
      <c r="B24" s="36"/>
      <c r="C24" s="36"/>
    </row>
    <row r="25" spans="1:3" x14ac:dyDescent="0.25">
      <c r="A25" s="13" t="s">
        <v>41</v>
      </c>
      <c r="B25" s="36"/>
      <c r="C25" s="36"/>
    </row>
    <row r="26" spans="1:3" x14ac:dyDescent="0.25">
      <c r="A26" s="12" t="s">
        <v>42</v>
      </c>
      <c r="B26" s="36" t="s">
        <v>95</v>
      </c>
      <c r="C26" s="36"/>
    </row>
    <row r="27" spans="1:3" x14ac:dyDescent="0.25">
      <c r="A27" s="61" t="s">
        <v>43</v>
      </c>
      <c r="B27" s="61"/>
      <c r="C27" s="61"/>
    </row>
    <row r="28" spans="1:3" ht="14.45" customHeight="1" x14ac:dyDescent="0.25">
      <c r="A28" s="56" t="s">
        <v>44</v>
      </c>
      <c r="B28" s="57"/>
      <c r="C28" s="31"/>
    </row>
    <row r="29" spans="1:3" ht="14.45" customHeight="1" x14ac:dyDescent="0.25">
      <c r="A29" s="58" t="s">
        <v>45</v>
      </c>
      <c r="B29" s="59"/>
      <c r="C29" s="31"/>
    </row>
    <row r="30" spans="1:3" ht="14.45" customHeight="1" x14ac:dyDescent="0.25">
      <c r="A30" s="58" t="s">
        <v>153</v>
      </c>
      <c r="B30" s="59"/>
      <c r="C30" s="32"/>
    </row>
    <row r="31" spans="1:3" ht="14.45" customHeight="1" x14ac:dyDescent="0.25">
      <c r="A31" s="58" t="s">
        <v>151</v>
      </c>
      <c r="B31" s="59"/>
      <c r="C31" s="31"/>
    </row>
    <row r="32" spans="1:3" x14ac:dyDescent="0.25">
      <c r="A32" s="58" t="s">
        <v>152</v>
      </c>
      <c r="B32" s="59"/>
      <c r="C32" s="31"/>
    </row>
    <row r="33" spans="1:3" ht="14.45" customHeight="1" x14ac:dyDescent="0.25">
      <c r="A33" s="58" t="s">
        <v>46</v>
      </c>
      <c r="B33" s="59"/>
      <c r="C33" s="31"/>
    </row>
    <row r="34" spans="1:3" ht="14.45" customHeight="1" x14ac:dyDescent="0.25">
      <c r="A34" s="58" t="s">
        <v>47</v>
      </c>
      <c r="B34" s="59"/>
      <c r="C34" s="33"/>
    </row>
    <row r="35" spans="1:3" x14ac:dyDescent="0.25">
      <c r="A35" s="56" t="s">
        <v>48</v>
      </c>
      <c r="B35" s="57"/>
      <c r="C35" s="34"/>
    </row>
    <row r="36" spans="1:3" x14ac:dyDescent="0.25">
      <c r="A36" s="60" t="s">
        <v>49</v>
      </c>
      <c r="B36" s="60"/>
      <c r="C36" s="60"/>
    </row>
    <row r="37" spans="1:3" x14ac:dyDescent="0.25">
      <c r="A37" s="54" t="s">
        <v>50</v>
      </c>
      <c r="B37" s="54"/>
      <c r="C37" s="11"/>
    </row>
    <row r="38" spans="1:3" x14ac:dyDescent="0.25">
      <c r="A38" s="54" t="s">
        <v>51</v>
      </c>
      <c r="B38" s="54"/>
      <c r="C38" s="11"/>
    </row>
    <row r="39" spans="1:3" x14ac:dyDescent="0.25">
      <c r="A39" s="54" t="s">
        <v>52</v>
      </c>
      <c r="B39" s="54"/>
      <c r="C39" s="11"/>
    </row>
    <row r="40" spans="1:3" x14ac:dyDescent="0.25">
      <c r="A40" s="54" t="s">
        <v>53</v>
      </c>
      <c r="B40" s="54"/>
      <c r="C40" s="11"/>
    </row>
    <row r="41" spans="1:3" x14ac:dyDescent="0.25">
      <c r="A41" s="54" t="s">
        <v>54</v>
      </c>
      <c r="B41" s="54"/>
      <c r="C41" s="11"/>
    </row>
    <row r="42" spans="1:3" x14ac:dyDescent="0.25">
      <c r="A42" s="54" t="s">
        <v>55</v>
      </c>
      <c r="B42" s="54"/>
      <c r="C42" s="11"/>
    </row>
    <row r="43" spans="1:3" x14ac:dyDescent="0.25">
      <c r="A43" s="54" t="s">
        <v>56</v>
      </c>
      <c r="B43" s="54"/>
      <c r="C43" s="11"/>
    </row>
    <row r="44" spans="1:3" x14ac:dyDescent="0.25">
      <c r="A44" s="54" t="s">
        <v>57</v>
      </c>
      <c r="B44" s="54"/>
      <c r="C44" s="11"/>
    </row>
    <row r="45" spans="1:3" x14ac:dyDescent="0.25">
      <c r="A45" s="54" t="s">
        <v>58</v>
      </c>
      <c r="B45" s="54"/>
      <c r="C45" s="11"/>
    </row>
    <row r="46" spans="1:3" x14ac:dyDescent="0.25">
      <c r="A46" s="54" t="s">
        <v>59</v>
      </c>
      <c r="B46" s="54"/>
      <c r="C46" s="11" t="s">
        <v>154</v>
      </c>
    </row>
    <row r="47" spans="1:3" x14ac:dyDescent="0.25">
      <c r="A47" s="54" t="s">
        <v>60</v>
      </c>
      <c r="B47" s="54"/>
      <c r="C47" s="11"/>
    </row>
    <row r="48" spans="1:3" x14ac:dyDescent="0.25">
      <c r="A48" s="54" t="s">
        <v>61</v>
      </c>
      <c r="B48" s="54"/>
      <c r="C48" s="11"/>
    </row>
    <row r="49" spans="1:3" x14ac:dyDescent="0.25">
      <c r="A49" s="54" t="s">
        <v>62</v>
      </c>
      <c r="B49" s="54"/>
      <c r="C49" s="11"/>
    </row>
    <row r="50" spans="1:3" x14ac:dyDescent="0.25">
      <c r="A50" s="54" t="s">
        <v>63</v>
      </c>
      <c r="B50" s="54"/>
      <c r="C50" s="11"/>
    </row>
    <row r="51" spans="1:3" x14ac:dyDescent="0.25">
      <c r="A51" s="54" t="s">
        <v>64</v>
      </c>
      <c r="B51" s="54"/>
      <c r="C51" s="11"/>
    </row>
    <row r="52" spans="1:3" x14ac:dyDescent="0.25">
      <c r="A52" s="54" t="s">
        <v>65</v>
      </c>
      <c r="B52" s="54"/>
      <c r="C52" s="11"/>
    </row>
    <row r="53" spans="1:3" x14ac:dyDescent="0.25">
      <c r="A53" s="55"/>
      <c r="B53" s="55"/>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B16" sqref="B16:C16"/>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4" t="s">
        <v>66</v>
      </c>
      <c r="B1" s="64"/>
      <c r="C1" s="64"/>
    </row>
    <row r="2" spans="1:6" x14ac:dyDescent="0.25">
      <c r="A2" s="20" t="s">
        <v>26</v>
      </c>
      <c r="B2" s="72" t="s">
        <v>155</v>
      </c>
      <c r="C2" s="73"/>
    </row>
    <row r="3" spans="1:6" x14ac:dyDescent="0.25">
      <c r="A3" s="21" t="s">
        <v>1</v>
      </c>
      <c r="B3" s="74" t="str">
        <f>'GENERALES NOTA 322'!B2:C2</f>
        <v>73001310300320240000700</v>
      </c>
      <c r="C3" s="74"/>
    </row>
    <row r="4" spans="1:6" x14ac:dyDescent="0.25">
      <c r="A4" s="21" t="s">
        <v>2</v>
      </c>
      <c r="B4" s="74" t="str">
        <f>'GENERALES NOTA 322'!B3:C3</f>
        <v>JUZGADO TERCERO CIVIL DEL CIRCUITO DE IBAGUÉ</v>
      </c>
      <c r="C4" s="74"/>
    </row>
    <row r="5" spans="1:6" x14ac:dyDescent="0.25">
      <c r="A5" s="21" t="s">
        <v>3</v>
      </c>
      <c r="B5" s="74" t="str">
        <f>'GENERALES NOTA 322'!B4:C4</f>
        <v>ALLIANZ SEGUROS DE VIDA SA</v>
      </c>
      <c r="C5" s="74"/>
    </row>
    <row r="6" spans="1:6" ht="14.45" customHeight="1" x14ac:dyDescent="0.25">
      <c r="A6" s="21" t="s">
        <v>4</v>
      </c>
      <c r="B6" s="74" t="s">
        <v>137</v>
      </c>
      <c r="C6" s="74"/>
    </row>
    <row r="7" spans="1:6" x14ac:dyDescent="0.25">
      <c r="A7" s="21" t="s">
        <v>5</v>
      </c>
      <c r="B7" s="74" t="str">
        <f>'GENERALES NOTA 322'!B6:C6</f>
        <v>DEMANDA DIRECTA</v>
      </c>
      <c r="C7" s="74"/>
    </row>
    <row r="8" spans="1:6" ht="30" x14ac:dyDescent="0.25">
      <c r="A8" s="21" t="s">
        <v>13</v>
      </c>
      <c r="B8" s="68">
        <v>608239000</v>
      </c>
      <c r="C8" s="69"/>
    </row>
    <row r="9" spans="1:6" x14ac:dyDescent="0.25">
      <c r="A9" s="75" t="s">
        <v>14</v>
      </c>
      <c r="B9" s="76" t="s">
        <v>15</v>
      </c>
      <c r="C9" s="77"/>
    </row>
    <row r="10" spans="1:6" x14ac:dyDescent="0.25">
      <c r="A10" s="75"/>
      <c r="B10" s="22" t="s">
        <v>156</v>
      </c>
      <c r="C10" s="19">
        <v>548839000</v>
      </c>
    </row>
    <row r="11" spans="1:6" x14ac:dyDescent="0.25">
      <c r="A11" s="75"/>
      <c r="B11" s="22" t="s">
        <v>16</v>
      </c>
      <c r="C11" s="19">
        <v>10400000</v>
      </c>
    </row>
    <row r="12" spans="1:6" x14ac:dyDescent="0.25">
      <c r="A12" s="75"/>
      <c r="B12" s="76"/>
      <c r="C12" s="77"/>
    </row>
    <row r="13" spans="1:6" x14ac:dyDescent="0.25">
      <c r="A13" s="75"/>
      <c r="B13" s="22" t="s">
        <v>67</v>
      </c>
      <c r="C13" s="24">
        <v>13000000</v>
      </c>
    </row>
    <row r="14" spans="1:6" x14ac:dyDescent="0.25">
      <c r="A14" s="75"/>
      <c r="B14" s="22" t="s">
        <v>68</v>
      </c>
      <c r="C14" s="24"/>
      <c r="E14" t="s">
        <v>69</v>
      </c>
      <c r="F14" s="17">
        <v>0.7</v>
      </c>
    </row>
    <row r="15" spans="1:6" x14ac:dyDescent="0.25">
      <c r="A15" s="23" t="s">
        <v>70</v>
      </c>
      <c r="B15" s="72" t="s">
        <v>128</v>
      </c>
      <c r="C15" s="73"/>
    </row>
    <row r="16" spans="1:6" ht="15" customHeight="1" x14ac:dyDescent="0.25">
      <c r="A16" s="21" t="s">
        <v>72</v>
      </c>
      <c r="B16" s="70" t="s">
        <v>160</v>
      </c>
      <c r="C16" s="71"/>
    </row>
    <row r="17" spans="1:3" ht="28.5" customHeight="1" x14ac:dyDescent="0.25">
      <c r="A17" s="14" t="s">
        <v>73</v>
      </c>
      <c r="B17" s="80">
        <f>((C19+C20+C22+C23)-C26)*C25*C27</f>
        <v>893507908</v>
      </c>
      <c r="C17" s="80"/>
    </row>
    <row r="18" spans="1:3" x14ac:dyDescent="0.25">
      <c r="A18" s="23" t="s">
        <v>74</v>
      </c>
      <c r="B18" s="78" t="s">
        <v>15</v>
      </c>
      <c r="C18" s="79"/>
    </row>
    <row r="19" spans="1:3" x14ac:dyDescent="0.25">
      <c r="A19" s="86"/>
      <c r="B19" s="22" t="s">
        <v>156</v>
      </c>
      <c r="C19" s="19">
        <v>548838920</v>
      </c>
    </row>
    <row r="20" spans="1:3" x14ac:dyDescent="0.25">
      <c r="A20" s="87"/>
      <c r="B20" s="22" t="s">
        <v>157</v>
      </c>
      <c r="C20" s="19">
        <v>344668988</v>
      </c>
    </row>
    <row r="21" spans="1:3" x14ac:dyDescent="0.25">
      <c r="A21" s="87"/>
      <c r="B21" s="76" t="s">
        <v>17</v>
      </c>
      <c r="C21" s="77"/>
    </row>
    <row r="22" spans="1:3" x14ac:dyDescent="0.25">
      <c r="A22" s="87"/>
      <c r="B22" s="22" t="s">
        <v>67</v>
      </c>
      <c r="C22" s="19"/>
    </row>
    <row r="23" spans="1:3" ht="45" x14ac:dyDescent="0.25">
      <c r="A23" s="87"/>
      <c r="B23" s="22" t="s">
        <v>75</v>
      </c>
      <c r="C23" s="19"/>
    </row>
    <row r="24" spans="1:3" x14ac:dyDescent="0.25">
      <c r="A24" s="87"/>
      <c r="B24" s="76" t="s">
        <v>76</v>
      </c>
      <c r="C24" s="77"/>
    </row>
    <row r="25" spans="1:3" x14ac:dyDescent="0.25">
      <c r="A25" s="25"/>
      <c r="B25" s="22" t="s">
        <v>77</v>
      </c>
      <c r="C25" s="26">
        <v>1</v>
      </c>
    </row>
    <row r="26" spans="1:3" x14ac:dyDescent="0.25">
      <c r="A26" s="27"/>
      <c r="B26" s="22" t="s">
        <v>29</v>
      </c>
      <c r="C26" s="28">
        <v>0</v>
      </c>
    </row>
    <row r="27" spans="1:3" x14ac:dyDescent="0.25">
      <c r="A27" s="27"/>
      <c r="B27" s="22" t="s">
        <v>78</v>
      </c>
      <c r="C27" s="26">
        <v>1</v>
      </c>
    </row>
    <row r="28" spans="1:3" x14ac:dyDescent="0.25">
      <c r="A28" s="18" t="s">
        <v>79</v>
      </c>
      <c r="B28" s="80">
        <f>IFERROR(B17*(VLOOKUP(B15,Hoja2!$G$1:$H$6,2,0)),16666)</f>
        <v>268052372.39999998</v>
      </c>
      <c r="C28" s="80"/>
    </row>
    <row r="29" spans="1:3" ht="30" x14ac:dyDescent="0.25">
      <c r="A29" s="21" t="s">
        <v>80</v>
      </c>
      <c r="B29" s="81" t="s">
        <v>159</v>
      </c>
      <c r="C29" s="82"/>
    </row>
    <row r="30" spans="1:3" ht="30" x14ac:dyDescent="0.25">
      <c r="A30" s="21" t="s">
        <v>81</v>
      </c>
      <c r="B30" s="83" t="s">
        <v>158</v>
      </c>
      <c r="C30" s="84"/>
    </row>
    <row r="31" spans="1:3" ht="18.75" x14ac:dyDescent="0.25">
      <c r="A31" s="29" t="s">
        <v>82</v>
      </c>
      <c r="B31" s="29"/>
      <c r="C31" s="29"/>
    </row>
    <row r="32" spans="1:3" x14ac:dyDescent="0.25">
      <c r="A32" s="30" t="s">
        <v>83</v>
      </c>
      <c r="B32" s="85"/>
      <c r="C32" s="85"/>
    </row>
    <row r="33" spans="1:3" x14ac:dyDescent="0.25">
      <c r="A33" s="30" t="s">
        <v>84</v>
      </c>
      <c r="B33" s="85"/>
      <c r="C33" s="85"/>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4" t="s">
        <v>85</v>
      </c>
      <c r="B1" s="64"/>
      <c r="C1" s="64"/>
    </row>
    <row r="2" spans="1:3" ht="17.25" customHeight="1" x14ac:dyDescent="0.25">
      <c r="A2" s="13" t="s">
        <v>26</v>
      </c>
      <c r="B2" s="65" t="str">
        <f>'[2]AUTOS NOTA 321'!B2:C2</f>
        <v xml:space="preserve">SINIESTRO   LEGIS </v>
      </c>
      <c r="C2" s="66"/>
    </row>
    <row r="3" spans="1:3" ht="15.95" customHeight="1" x14ac:dyDescent="0.25">
      <c r="A3" s="5" t="s">
        <v>1</v>
      </c>
      <c r="B3" s="36" t="str">
        <f>'GENERALES NOTA 322'!B2:C2</f>
        <v>73001310300320240000700</v>
      </c>
      <c r="C3" s="36"/>
    </row>
    <row r="4" spans="1:3" x14ac:dyDescent="0.25">
      <c r="A4" s="5" t="s">
        <v>2</v>
      </c>
      <c r="B4" s="36" t="str">
        <f>'GENERALES NOTA 322'!B3:C3</f>
        <v>JUZGADO TERCERO CIVIL DEL CIRCUITO DE IBAGUÉ</v>
      </c>
      <c r="C4" s="36"/>
    </row>
    <row r="5" spans="1:3" ht="29.25" customHeight="1" x14ac:dyDescent="0.25">
      <c r="A5" s="5" t="s">
        <v>3</v>
      </c>
      <c r="B5" s="36" t="str">
        <f>'GENERALES NOTA 322'!B4:C4</f>
        <v>ALLIANZ SEGUROS DE VIDA SA</v>
      </c>
      <c r="C5" s="36"/>
    </row>
    <row r="6" spans="1:3" x14ac:dyDescent="0.25">
      <c r="A6" s="5" t="s">
        <v>4</v>
      </c>
      <c r="B6" s="36" t="e">
        <f>_xlfn.SINGLE('GENERALES NOTA 322'!#REF!)</f>
        <v>#REF!</v>
      </c>
      <c r="C6" s="36"/>
    </row>
    <row r="7" spans="1:3" ht="43.5" customHeight="1" x14ac:dyDescent="0.25">
      <c r="A7" s="5" t="s">
        <v>5</v>
      </c>
      <c r="B7" s="36" t="str">
        <f>'GENERALES NOTA 322'!B6:C6</f>
        <v>DEMANDA DIRECTA</v>
      </c>
      <c r="C7" s="36"/>
    </row>
    <row r="8" spans="1:3" x14ac:dyDescent="0.25">
      <c r="A8" s="5" t="s">
        <v>86</v>
      </c>
      <c r="B8" s="36"/>
      <c r="C8" s="36"/>
    </row>
    <row r="9" spans="1:3" x14ac:dyDescent="0.25">
      <c r="A9" s="15" t="s">
        <v>74</v>
      </c>
      <c r="B9" s="88"/>
      <c r="C9" s="88"/>
    </row>
    <row r="10" spans="1:3" x14ac:dyDescent="0.25">
      <c r="A10" s="15" t="s">
        <v>87</v>
      </c>
      <c r="B10" s="36"/>
      <c r="C10" s="36"/>
    </row>
    <row r="11" spans="1:3" ht="30" x14ac:dyDescent="0.25">
      <c r="A11" s="15" t="s">
        <v>88</v>
      </c>
      <c r="B11" s="89"/>
      <c r="C11" s="55"/>
    </row>
    <row r="12" spans="1:3" ht="60" x14ac:dyDescent="0.25">
      <c r="A12" s="5" t="s">
        <v>89</v>
      </c>
      <c r="B12" s="36"/>
      <c r="C12" s="36"/>
    </row>
    <row r="13" spans="1:3" ht="60" x14ac:dyDescent="0.25">
      <c r="A13" s="5" t="s">
        <v>90</v>
      </c>
      <c r="B13" s="36"/>
      <c r="C13" s="36"/>
    </row>
    <row r="14" spans="1:3" x14ac:dyDescent="0.25">
      <c r="A14" s="5" t="s">
        <v>91</v>
      </c>
      <c r="B14" s="11"/>
      <c r="C14" s="11"/>
    </row>
    <row r="15" spans="1:3" x14ac:dyDescent="0.25">
      <c r="A15" s="15" t="s">
        <v>92</v>
      </c>
      <c r="B15" s="36"/>
      <c r="C15" s="36"/>
    </row>
    <row r="16" spans="1:3" x14ac:dyDescent="0.25">
      <c r="A16" s="11" t="s">
        <v>93</v>
      </c>
      <c r="B16" s="55"/>
      <c r="C16" s="55"/>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pageSetup orientation="portrait" copies="0" r:id="rId1"/>
  <headerFooter>
    <oddHeader>&amp;C&amp;"Calibri"&amp;10&amp;K000000Internal&amp;1#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94</v>
      </c>
    </row>
    <row r="2" spans="1:1" x14ac:dyDescent="0.25">
      <c r="A2" t="s">
        <v>95</v>
      </c>
    </row>
  </sheetData>
  <pageMargins left="0.7" right="0.7" top="0.75" bottom="0.75" header="0.3" footer="0.3"/>
  <pageSetup orientation="portrait" copies="0" r:id="rId1"/>
  <headerFooter>
    <oddHeader>&amp;C&amp;"Calibri"&amp;10&amp;K000000Internal&amp;1#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42578125" defaultRowHeight="15" x14ac:dyDescent="0.25"/>
  <cols>
    <col min="4" max="4" width="20.140625" bestFit="1" customWidth="1"/>
    <col min="5" max="5" width="42.85546875" bestFit="1" customWidth="1"/>
    <col min="7" max="7" width="26.42578125" customWidth="1"/>
  </cols>
  <sheetData>
    <row r="1" spans="1:12" x14ac:dyDescent="0.25">
      <c r="A1" s="8" t="s">
        <v>30</v>
      </c>
      <c r="B1" t="s">
        <v>96</v>
      </c>
      <c r="C1" s="8" t="s">
        <v>34</v>
      </c>
      <c r="D1" s="8" t="s">
        <v>38</v>
      </c>
      <c r="E1" s="3" t="s">
        <v>39</v>
      </c>
      <c r="F1" s="2" t="s">
        <v>69</v>
      </c>
      <c r="G1" s="2" t="s">
        <v>71</v>
      </c>
      <c r="H1" s="4">
        <v>0.7</v>
      </c>
      <c r="I1" t="s">
        <v>97</v>
      </c>
      <c r="J1" t="s">
        <v>98</v>
      </c>
      <c r="L1" t="s">
        <v>6</v>
      </c>
    </row>
    <row r="2" spans="1:12" x14ac:dyDescent="0.25">
      <c r="A2" t="s">
        <v>99</v>
      </c>
      <c r="B2" t="s">
        <v>95</v>
      </c>
      <c r="C2" t="s">
        <v>100</v>
      </c>
      <c r="D2" s="2" t="s">
        <v>101</v>
      </c>
      <c r="E2" s="1" t="s">
        <v>102</v>
      </c>
      <c r="F2" s="2" t="s">
        <v>103</v>
      </c>
      <c r="G2" s="2" t="s">
        <v>104</v>
      </c>
      <c r="H2" s="4">
        <v>0.25</v>
      </c>
      <c r="I2" t="s">
        <v>105</v>
      </c>
      <c r="J2" t="s">
        <v>106</v>
      </c>
      <c r="L2" t="s">
        <v>107</v>
      </c>
    </row>
    <row r="3" spans="1:12" x14ac:dyDescent="0.25">
      <c r="A3" t="s">
        <v>108</v>
      </c>
      <c r="C3" t="s">
        <v>109</v>
      </c>
      <c r="D3" s="2" t="s">
        <v>110</v>
      </c>
      <c r="E3" s="1" t="s">
        <v>111</v>
      </c>
      <c r="F3" s="2" t="s">
        <v>112</v>
      </c>
      <c r="G3" s="2" t="s">
        <v>113</v>
      </c>
      <c r="H3" s="4">
        <v>0.55000000000000004</v>
      </c>
      <c r="I3" t="s">
        <v>114</v>
      </c>
      <c r="J3" t="s">
        <v>115</v>
      </c>
    </row>
    <row r="4" spans="1:12" x14ac:dyDescent="0.25">
      <c r="A4" t="s">
        <v>116</v>
      </c>
      <c r="C4" t="s">
        <v>117</v>
      </c>
      <c r="E4" s="1" t="s">
        <v>118</v>
      </c>
      <c r="G4" s="2" t="s">
        <v>119</v>
      </c>
      <c r="H4" s="4">
        <v>0.15</v>
      </c>
      <c r="I4" t="s">
        <v>120</v>
      </c>
      <c r="J4" t="s">
        <v>121</v>
      </c>
    </row>
    <row r="5" spans="1:12" x14ac:dyDescent="0.25">
      <c r="A5" t="s">
        <v>122</v>
      </c>
      <c r="E5" s="1" t="s">
        <v>123</v>
      </c>
      <c r="G5" s="2" t="s">
        <v>124</v>
      </c>
      <c r="H5" s="4">
        <v>0.7</v>
      </c>
      <c r="I5" t="s">
        <v>125</v>
      </c>
      <c r="J5" t="s">
        <v>126</v>
      </c>
    </row>
    <row r="6" spans="1:12" x14ac:dyDescent="0.25">
      <c r="E6" s="1" t="s">
        <v>127</v>
      </c>
      <c r="G6" s="2" t="s">
        <v>128</v>
      </c>
      <c r="H6" s="4">
        <v>0.3</v>
      </c>
      <c r="J6" t="s">
        <v>129</v>
      </c>
    </row>
    <row r="7" spans="1:12" x14ac:dyDescent="0.25">
      <c r="E7" s="1" t="s">
        <v>130</v>
      </c>
      <c r="G7" s="2" t="s">
        <v>103</v>
      </c>
    </row>
    <row r="8" spans="1:12" x14ac:dyDescent="0.25">
      <c r="E8" s="1" t="s">
        <v>131</v>
      </c>
    </row>
  </sheetData>
  <pageMargins left="0.7" right="0.7" top="0.75" bottom="0.75" header="0.3" footer="0.3"/>
  <pageSetup orientation="portrait" r:id="rId1"/>
  <headerFooter>
    <oddHeader>&amp;C&amp;"Calibri"&amp;10&amp;K000000Internal&amp;1#</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F5870B-2586-4CDF-90F2-01D899E75D10}">
  <ds:schemaRefs>
    <ds:schemaRef ds:uri="http://schemas.microsoft.com/sharepoint/v3/contenttype/forms"/>
  </ds:schemaRefs>
</ds:datastoreItem>
</file>

<file path=customXml/itemProps2.xml><?xml version="1.0" encoding="utf-8"?>
<ds:datastoreItem xmlns:ds="http://schemas.openxmlformats.org/officeDocument/2006/customXml" ds:itemID="{35BA12A4-28D8-4B43-A89E-841EEE465F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E1548-AAAD-47DF-8213-C4E465F49690}">
  <ds:schemaRefs>
    <ds:schemaRef ds:uri="http://schemas.openxmlformats.org/package/2006/metadata/core-properties"/>
    <ds:schemaRef ds:uri="http://purl.org/dc/terms/"/>
    <ds:schemaRef ds:uri="4382931b-6036-484b-ad41-6810b26eb986"/>
    <ds:schemaRef ds:uri="e7d3d6e7-89cb-4750-b948-5e984f176bb6"/>
    <ds:schemaRef ds:uri="http://www.w3.org/XML/1998/namespace"/>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 .</cp:lastModifiedBy>
  <cp:revision/>
  <dcterms:created xsi:type="dcterms:W3CDTF">2020-12-07T14:41:17Z</dcterms:created>
  <dcterms:modified xsi:type="dcterms:W3CDTF">2024-03-01T13:06:13Z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ContentTypeId">
    <vt:lpwstr>0x0101002C92A54D8AB3014FADD0201C99992F62</vt:lpwstr>
  </property>
  <property fmtid="{D5CDD505-2E9C-101B-9397-08002B2CF9AE}" pid="24" name="MediaServiceImageTags">
    <vt:lpwstr/>
  </property>
  <property fmtid="{D5CDD505-2E9C-101B-9397-08002B2CF9AE}" pid="25" name="MSIP_Label_863bc15e-e7bf-41c1-bdb3-03882d8a2e2c_Enabled">
    <vt:lpwstr>true</vt:lpwstr>
  </property>
  <property fmtid="{D5CDD505-2E9C-101B-9397-08002B2CF9AE}" pid="26" name="MSIP_Label_863bc15e-e7bf-41c1-bdb3-03882d8a2e2c_SetDate">
    <vt:lpwstr>2024-02-23T20:57:26Z</vt:lpwstr>
  </property>
  <property fmtid="{D5CDD505-2E9C-101B-9397-08002B2CF9AE}" pid="27" name="MSIP_Label_863bc15e-e7bf-41c1-bdb3-03882d8a2e2c_Method">
    <vt:lpwstr>Privileged</vt:lpwstr>
  </property>
  <property fmtid="{D5CDD505-2E9C-101B-9397-08002B2CF9AE}" pid="28" name="MSIP_Label_863bc15e-e7bf-41c1-bdb3-03882d8a2e2c_Name">
    <vt:lpwstr>863bc15e-e7bf-41c1-bdb3-03882d8a2e2c</vt:lpwstr>
  </property>
  <property fmtid="{D5CDD505-2E9C-101B-9397-08002B2CF9AE}" pid="29" name="MSIP_Label_863bc15e-e7bf-41c1-bdb3-03882d8a2e2c_SiteId">
    <vt:lpwstr>6e06e42d-6925-47c6-b9e7-9581c7ca302a</vt:lpwstr>
  </property>
  <property fmtid="{D5CDD505-2E9C-101B-9397-08002B2CF9AE}" pid="30" name="MSIP_Label_863bc15e-e7bf-41c1-bdb3-03882d8a2e2c_ActionId">
    <vt:lpwstr>6d98a4f6-56cf-48f3-abcb-6a4f6b1cd66b</vt:lpwstr>
  </property>
  <property fmtid="{D5CDD505-2E9C-101B-9397-08002B2CF9AE}" pid="31" name="MSIP_Label_863bc15e-e7bf-41c1-bdb3-03882d8a2e2c_ContentBits">
    <vt:lpwstr>1</vt:lpwstr>
  </property>
  <property fmtid="{D5CDD505-2E9C-101B-9397-08002B2CF9AE}" pid="32" name="_AdHocReviewCycleID">
    <vt:i4>-1533217794</vt:i4>
  </property>
  <property fmtid="{D5CDD505-2E9C-101B-9397-08002B2CF9AE}" pid="33" name="_NewReviewCycle">
    <vt:lpwstr/>
  </property>
  <property fmtid="{D5CDD505-2E9C-101B-9397-08002B2CF9AE}" pid="34" name="_EmailSubject">
    <vt:lpwstr>ENVÍO DE ANTECEDENTES |SEGUNDO LEONIDAS RODRIGUEZ SINIESTRO 112251554</vt:lpwstr>
  </property>
  <property fmtid="{D5CDD505-2E9C-101B-9397-08002B2CF9AE}" pid="35" name="_AuthorEmail">
    <vt:lpwstr>angela.romero@allianz.co</vt:lpwstr>
  </property>
  <property fmtid="{D5CDD505-2E9C-101B-9397-08002B2CF9AE}" pid="36" name="_AuthorEmailDisplayName">
    <vt:lpwstr>Angela Maria Romero Garcia</vt:lpwstr>
  </property>
  <property fmtid="{D5CDD505-2E9C-101B-9397-08002B2CF9AE}" pid="37" name="_ReviewingToolsShownOnce">
    <vt:lpwstr/>
  </property>
</Properties>
</file>