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mc:AlternateContent xmlns:mc="http://schemas.openxmlformats.org/markup-compatibility/2006">
    <mc:Choice Requires="x15">
      <x15ac:absPath xmlns:x15ac="http://schemas.microsoft.com/office/spreadsheetml/2010/11/ac" url="https://d.docs.live.net/28d74ad88c90a6b1/Documentos/GHA/ALLIANZ/Rolbert Avad Rodríguez Lozano/"/>
    </mc:Choice>
  </mc:AlternateContent>
  <xr:revisionPtr revIDLastSave="34" documentId="8_{0AD2E99D-733D-4F36-808C-CA86053CF4AF}" xr6:coauthVersionLast="47" xr6:coauthVersionMax="47" xr10:uidLastSave="{42D7934D-BBB9-4CEB-8F5D-BCB64D8A0F15}"/>
  <bookViews>
    <workbookView xWindow="-120" yWindow="-120" windowWidth="20730" windowHeight="11040"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8" l="1"/>
  <c r="B20" i="8"/>
  <c r="B39" i="8" s="1"/>
  <c r="B10" i="9" l="1"/>
  <c r="B2" i="8" l="1"/>
  <c r="B2" i="9" s="1"/>
  <c r="B8" i="9" l="1"/>
  <c r="B7" i="9"/>
  <c r="B6" i="9"/>
  <c r="B5" i="9"/>
  <c r="B4" i="9"/>
  <c r="B3" i="9"/>
  <c r="B8" i="8"/>
  <c r="B7" i="8"/>
  <c r="B6" i="8"/>
  <c r="B5" i="8"/>
  <c r="B4" i="8"/>
  <c r="B3" i="8"/>
  <c r="B8" i="7"/>
  <c r="B4" i="7" l="1"/>
  <c r="B5" i="7"/>
  <c r="B6" i="7"/>
  <c r="B7" i="7"/>
  <c r="B3" i="7"/>
  <c r="B11" i="9" l="1"/>
</calcChain>
</file>

<file path=xl/sharedStrings.xml><?xml version="1.0" encoding="utf-8"?>
<sst xmlns="http://schemas.openxmlformats.org/spreadsheetml/2006/main" count="246" uniqueCount="182">
  <si>
    <t>SOLICITUD DE ANTECEDENTES -ABOGADO EXTERNO-</t>
  </si>
  <si>
    <t>Radicado(23 digitos)</t>
  </si>
  <si>
    <t>11001400301220230087800</t>
  </si>
  <si>
    <t>Juzgado</t>
  </si>
  <si>
    <t>JUZGADO 12 CIVIL MUNICIPAL DE BOGOTÁ</t>
  </si>
  <si>
    <t>Demandado</t>
  </si>
  <si>
    <t>ALLIANZ SEGUROS S.A.A</t>
  </si>
  <si>
    <t xml:space="preserve">Demandante </t>
  </si>
  <si>
    <t>ROLBERT ALAD RODRIGUEZ LOZANO</t>
  </si>
  <si>
    <t>Tipo de vinculacion compañía</t>
  </si>
  <si>
    <t>DEMANDA DIRECTA</t>
  </si>
  <si>
    <t xml:space="preserve">Tipo de perjucio </t>
  </si>
  <si>
    <t>PÉRDIDA TOTAL DAÑOS</t>
  </si>
  <si>
    <t>INTERVINIENTE -Nombre de lesionado o muerto (s) del proceso</t>
  </si>
  <si>
    <t>N/A</t>
  </si>
  <si>
    <t xml:space="preserve">Numero de identificacion </t>
  </si>
  <si>
    <t xml:space="preserve">Domicilio </t>
  </si>
  <si>
    <t>Bogotá</t>
  </si>
  <si>
    <t xml:space="preserve">Telefono </t>
  </si>
  <si>
    <t>Correo electronico</t>
  </si>
  <si>
    <t>strolbertrodriguez@gmail.com</t>
  </si>
  <si>
    <t xml:space="preserve">Estado Civil </t>
  </si>
  <si>
    <t>No se indica</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</si>
  <si>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</si>
  <si>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</si>
  <si>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</si>
  <si>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</si>
  <si>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</si>
  <si>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</si>
  <si>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</si>
  <si>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NA</t>
  </si>
  <si>
    <t xml:space="preserve">Condicion </t>
  </si>
  <si>
    <t>Ocupante vehículo</t>
  </si>
  <si>
    <t>Fecha de los hechos</t>
  </si>
  <si>
    <t>28 de agosto de 2022</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</si>
  <si>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</si>
  <si>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</si>
  <si>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</si>
  <si>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Asegurado</t>
  </si>
  <si>
    <t>ROLBERT ALAD RODRÍGUEZ LOZANO</t>
  </si>
  <si>
    <t>Nit Asegurado</t>
  </si>
  <si>
    <t>Placa vehículo asegurado (si aplica)</t>
  </si>
  <si>
    <t>EHR-666</t>
  </si>
  <si>
    <t>No. Póliza vinculada</t>
  </si>
  <si>
    <t>023138362/0</t>
  </si>
  <si>
    <t>Fecha de asignación</t>
  </si>
  <si>
    <t>28 de noviembre de 2022</t>
  </si>
  <si>
    <t>Fecha de notificación</t>
  </si>
  <si>
    <t>21 de noviembre de 2022</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</si>
  <si>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</si>
  <si>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</si>
  <si>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</si>
  <si>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SINIESTRO 117879997   LEGIS  APJ32160</t>
  </si>
  <si>
    <t>INTERVINIENTE</t>
  </si>
  <si>
    <t>PÓLIZA</t>
  </si>
  <si>
    <t>AMPARO A AFECTAR</t>
  </si>
  <si>
    <t>VALOR ASEGURADO</t>
  </si>
  <si>
    <t>DEDUCIBLE</t>
  </si>
  <si>
    <t>MODALIDAD</t>
  </si>
  <si>
    <t>OCURRENCIA</t>
  </si>
  <si>
    <t xml:space="preserve">VIGENCIA </t>
  </si>
  <si>
    <t>Desde las 00:00 horas del 19/08/2022 hasta las 24:00 horas del
18/08/2023</t>
  </si>
  <si>
    <t xml:space="preserve">SINIESTRO DENTRO DE LA VIGENCIA? </t>
  </si>
  <si>
    <t>SI</t>
  </si>
  <si>
    <t>CARTERA A DÍA</t>
  </si>
  <si>
    <t>COASEGURO</t>
  </si>
  <si>
    <t>PROPIO</t>
  </si>
  <si>
    <t xml:space="preserve">ASEGURADORAS  </t>
  </si>
  <si>
    <t xml:space="preserve">% DE PARTICIPACION </t>
  </si>
  <si>
    <t>ALLIANZ</t>
  </si>
  <si>
    <t>REASEGURO- SUPERA LOS $500M-</t>
  </si>
  <si>
    <t>LARGE GLOSSES</t>
  </si>
  <si>
    <t>MOTIVO DE LA DEMANDA</t>
  </si>
  <si>
    <t xml:space="preserve">Objetado por la Compañía </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</si>
  <si>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</si>
  <si>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</si>
  <si>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</si>
  <si>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</si>
  <si>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</si>
  <si>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</si>
  <si>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</si>
  <si>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</si>
  <si>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</si>
  <si>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</si>
  <si>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</si>
  <si>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</si>
  <si>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</si>
  <si>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</si>
  <si>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</si>
  <si>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</si>
  <si>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</si>
  <si>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</si>
  <si>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</si>
  <si>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</si>
  <si>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</si>
  <si>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</si>
  <si>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</si>
  <si>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</si>
  <si>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</si>
  <si>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</si>
  <si>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</si>
  <si>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</si>
  <si>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</si>
  <si>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</si>
  <si>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</si>
  <si>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</si>
  <si>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</si>
  <si>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</si>
  <si>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</si>
  <si>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</si>
  <si>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</si>
  <si>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</si>
  <si>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</si>
  <si>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RCE DAÑOS MATERIALES</t>
  </si>
  <si>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</si>
  <si>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</si>
  <si>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</si>
  <si>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</si>
  <si>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</si>
  <si>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</si>
  <si>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</si>
  <si>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</si>
  <si>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</si>
  <si>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</si>
  <si>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</si>
  <si>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</si>
  <si>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</si>
  <si>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</si>
  <si>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</si>
  <si>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</si>
  <si>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</si>
  <si>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</si>
  <si>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</si>
  <si>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</si>
  <si>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</si>
  <si>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LLAMADA EN GARANTIA</t>
  </si>
  <si>
    <t xml:space="preserve">RCE LESIONES </t>
  </si>
  <si>
    <t xml:space="preserve">SI </t>
  </si>
  <si>
    <t>NO</t>
  </si>
  <si>
    <t>CEDIDO</t>
  </si>
  <si>
    <t>FACULTATIVO</t>
  </si>
  <si>
    <t>REMOTO</t>
  </si>
  <si>
    <t xml:space="preserve">Ocupado-trabajador cuenta ajena </t>
  </si>
  <si>
    <t xml:space="preserve">Ciclista </t>
  </si>
  <si>
    <t>RCE HOMICIDIO</t>
  </si>
  <si>
    <t>CLAIMS MADE</t>
  </si>
  <si>
    <t>ACEPTADO</t>
  </si>
  <si>
    <t>AUTOMATICO</t>
  </si>
  <si>
    <t>Pretensiones elevadas- reclamación Compañía</t>
  </si>
  <si>
    <t>Ocupado - Autonomo</t>
  </si>
  <si>
    <t>Cliclista vehículo</t>
  </si>
  <si>
    <t>RCE HOMICIDIO-LESION</t>
  </si>
  <si>
    <t>SUNSET</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</si>
  <si>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</si>
  <si>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</si>
  <si>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</si>
  <si>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</si>
  <si>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</si>
  <si>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</si>
  <si>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</si>
  <si>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</si>
  <si>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</si>
  <si>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</si>
  <si>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</si>
  <si>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</si>
  <si>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</si>
  <si>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</si>
  <si>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</si>
  <si>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</si>
  <si>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</si>
  <si>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SUSTRACCIÓN TOTAL</t>
  </si>
  <si>
    <t>NO APLICA</t>
  </si>
  <si>
    <t>1. El señor Rolbert Alad Rodríguez es propietario del vehículo de placas EHR-666, el cual se encontraba amparado por la póliza No. 023138362/0 expedida por Allianz Seguros S.A., de la cual el demandante también figura como tomador y beneficiario. 
2. El día 28 de agosto de 2022, el señor Rodríguez sufrió un accidente en la vía al Guamo, Tolima, en la que el vehículo cayó por un precipicio logrando el conductor salir del vehículo antes de que cayera al vacío. 
3. El asegurado solicitó la asistencia del seguro, por la cual lo trasladaron a él y recogieron el vehículo a través de una grúa. A la solicitud se le asignó el número de siniestro 11787997.
4. El vehículo fue trasladado al taller AUDATEX quien expdió una cotización de reparación por valor de $151.353.110, la cual se configura como pérdida total por ser mayor que el valor del vehículo. 
5. La compañía aseguradora le ofreció al asegurado la indemnización por arreglo directo en la que el conservaría el salvamento. No obstante, el asegurado no estuvo de acuerdo con la propuesta y procedió a realizar la reclamación a la compañía. 
6. Allianz Seguros objetó la reclamación bajo el argumento de que no estaban claras las circunstancias de tiempo, modo y lugar en las que ocurrió el siniestro. Por tal razón el asegurado decidió demandar a la compañía.</t>
  </si>
  <si>
    <t>11 de enero del 2024</t>
  </si>
  <si>
    <t>No acreditación de las circunstancias de tiempo, modo y lugar de los hechos y de la cuantía de los daños.</t>
  </si>
  <si>
    <t>-</t>
  </si>
  <si>
    <t>Amparo de daños de mayor cuantía y gastos de movilización</t>
  </si>
  <si>
    <t>Daño Moral</t>
  </si>
  <si>
    <t>Excepciones de fondo frente a la demanda: 1. Inexistencia de la obligación indemnizatoria en cuanto al amparo de daños de mayor cuantía debido al incumplimiento de la carga de la prueba establecida en el artículo 1077 del Código de Comercio. 2. Falta de cobertura material de la póliza por configuración de las exclusiones de los literales P y Q del articulo 3.1. de las condiciones del seguro. 3. Pérdida de la indemnización por mala fe del asegurado-artículo 1078 del Código de Comercio. 4. Carácter meramente indemnizatorio del contrato de seguro. 5. Inexistencia de obligación frente a los actos potestativos del asegurado. 6. En cualquier caso, de ninguna forma se podrá exceder el límite del valor asegurado. 7. Aplicación del clausulado general del contrato de seguro-en caso de acreditarse el daño de mayor cuantía, transferir el dominio a Allianz Seguros S.A.8. Imposibilidad de condenar al pago de intereses moratorios toda vez que la obligación indemnizatoria no ha nacido. 9. Genérica o innominada.</t>
  </si>
  <si>
    <t>La contingencia se califica como EVENTUAL toda vez que aunque la póliza presta cobertura temporal y material, no existe certeza sobre la ocurrencia del accidente por el cual se reclama: Lo primero que debe tomarse en consideración es que la Póliza No. 023138362 / 0 cuyo asegurado es Rolbert Avad Rodriguez Lozano, presta cobertura temporal y material de conformidad con los hechos y pretensiones expuestos en el líbelo de la demanda. Frente a la cobertura temporal, debe decirse que el hecho, esto es, el accidente de tránsito en el que resultó averiado el vehículo de placas EHR666 ocurrió el día 28 de agosto del 2022, esto es, dentro de los límites temporales de la póliza comprendidos desde el 19 de agosto del 2022 hasta el 18 de agosto del 2023.  Aunado a ello, presta cobertura material en tanto ampara la pérdida total por daños de mayor cuantía, pretensión que solicita el asegurado en el líbelo petitorio. Frente a los daños del vehículo, debe decirse que no existe Informe Policial de Accidente de Tránsito, ni concepto técnico que permita advertir que el accidente ocurrió en las condiciones de tiempo, modo y lugar descritas por el asegurado. No obstante, en el plenario está acreditado que el vehículo asegurado sufrió sendos daños por una caída hacia una quebrada, pese a que se desconoce la causa de la caída, mas alla de lo manifestado por el asegurado y es que pierde el control. Así las cosas, dependerá del debate probatorio determinar si en efecto el 28 de agosto del 2022 acaeció el accidente de tránsito descrito por el demandante y si como consecuencia de éste, el vehículo de placas EHR666 sufrió los daños que se mencionan en el líbelo. Adicionalmente, es importante tener en cuenta que existe un informe de INIF en el que se aprecian indicadores de fraude. No obstante, a la fecha no se ha logrado acreditar con prueba cierta, lícita y útil que existió mala fe del asegurado al momento de reportar dicho evento. Por lo anterior, la contingencia se calificará como eventual, sin perjuicio del carácter contencioso del proceso.</t>
  </si>
  <si>
    <t>INDIQUE LA PLACA- EHR666</t>
  </si>
  <si>
    <t>Como liquidación objetiva de perjuicios se llegó a la suma de $63.700.000 con base en los siguientes fundamentos fácticos y jurídicos: Daños de mayor cuantía: Se tendrá en cuenta la suma de $63.700.000 teniendo en cuenta el valor estipulado en la póliza 023138362 / 0 en la que se establece que el valor asegurado para el amparo de pérdida total por daños de mayor cuantía será de $63.700.000 y/o el que esté registrado en la guía de valores de Fasecolda, que para el caso de marras es mayor al valor asegurado. Aunado a lo anterior, se toma en consideración este valor, en atención a la gravedad de los daños acreditados a través de las fotografías allegadas con la demanda, las cuales denotan daños integrales en el vehículo por caída a una quebrada. Gastos de Movilización para el Asegurado: No se reconocerán gastos de movilización, como quiera que no hay sustento probatorio suficiente de que los gastos de transportes son ciertos y se encuentran acreditados por el demandante.  Deducible: No se descuenta ningún valor o porcentaje de deducible, en tanto en el amparo Daño de Mayor Cuantía no se pactó un valor por este concepto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</si>
</sst>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08">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2" fillId="8" borderId="1" xfId="0" applyFont="1" applyFill="1" applyBorder="1" applyAlignment="1">
      <alignment horizontal="justify" vertical="top" wrapText="1"/>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0" fontId="0" fillId="8" borderId="1" xfId="0" applyFill="1" applyBorder="1" applyAlignment="1">
      <alignment horizontal="justify" vertical="top" wrapText="1"/>
    </xf>
    <xf numFmtId="0" fontId="0" fillId="0" borderId="1" xfId="0" applyBorder="1" applyAlignment="1">
      <alignment horizontal="justify" vertical="top" wrapText="1"/>
    </xf>
    <xf numFmtId="0" fontId="7" fillId="0" borderId="1" xfId="3"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3"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wrapText="1"/>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42" fontId="0" fillId="0" borderId="2" xfId="1" applyFont="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trolbertrodriguez@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23" zoomScaleNormal="100" workbookViewId="0">
      <selection activeCell="B34" sqref="B34:C34"/>
    </sheetView>
  </sheetViews>
  <sheetFormatPr baseColWidth="10" defaultColWidth="0" defaultRowHeight="15" x14ac:dyDescent="0.25"/>
  <cols>
    <col min="1" max="1" width="53.42578125" style="8" customWidth="1"/>
    <col min="2" max="2" width="55.140625" style="8" customWidth="1"/>
    <col min="3" max="3" width="19.140625" style="8" customWidth="1"/>
    <col min="4" max="16384" width="11.42578125" style="2" hidden="1"/>
  </cols>
  <sheetData>
    <row r="1" spans="1:3" ht="18.75" x14ac:dyDescent="0.25">
      <c r="A1" s="55" t="s">
        <v>0</v>
      </c>
      <c r="B1" s="55"/>
      <c r="C1" s="55"/>
    </row>
    <row r="2" spans="1:3" x14ac:dyDescent="0.25">
      <c r="A2" s="5" t="s">
        <v>1</v>
      </c>
      <c r="B2" s="60" t="s">
        <v>2</v>
      </c>
      <c r="C2" s="61"/>
    </row>
    <row r="3" spans="1:3" x14ac:dyDescent="0.25">
      <c r="A3" s="5" t="s">
        <v>3</v>
      </c>
      <c r="B3" s="56" t="s">
        <v>4</v>
      </c>
      <c r="C3" s="57"/>
    </row>
    <row r="4" spans="1:3" x14ac:dyDescent="0.25">
      <c r="A4" s="5" t="s">
        <v>5</v>
      </c>
      <c r="B4" s="56" t="s">
        <v>6</v>
      </c>
      <c r="C4" s="57"/>
    </row>
    <row r="5" spans="1:3" ht="31.5" customHeight="1" x14ac:dyDescent="0.25">
      <c r="A5" s="5" t="s">
        <v>7</v>
      </c>
      <c r="B5" s="56" t="s">
        <v>8</v>
      </c>
      <c r="C5" s="57"/>
    </row>
    <row r="6" spans="1:3" x14ac:dyDescent="0.25">
      <c r="A6" s="5" t="s">
        <v>9</v>
      </c>
      <c r="B6" s="51" t="s">
        <v>10</v>
      </c>
      <c r="C6" s="51"/>
    </row>
    <row r="7" spans="1:3" x14ac:dyDescent="0.25">
      <c r="A7" s="27" t="s">
        <v>11</v>
      </c>
      <c r="B7" s="56" t="s">
        <v>12</v>
      </c>
      <c r="C7" s="57"/>
    </row>
    <row r="8" spans="1:3" ht="23.1" customHeight="1" x14ac:dyDescent="0.25">
      <c r="A8" s="28" t="s">
        <v>13</v>
      </c>
      <c r="B8" s="51" t="s">
        <v>14</v>
      </c>
      <c r="C8" s="51"/>
    </row>
    <row r="9" spans="1:3" x14ac:dyDescent="0.25">
      <c r="A9" s="28" t="s">
        <v>15</v>
      </c>
      <c r="B9" s="51">
        <v>1108933852</v>
      </c>
      <c r="C9" s="51"/>
    </row>
    <row r="10" spans="1:3" x14ac:dyDescent="0.25">
      <c r="A10" s="28" t="s">
        <v>16</v>
      </c>
      <c r="B10" s="49" t="s">
        <v>17</v>
      </c>
      <c r="C10" s="49"/>
    </row>
    <row r="11" spans="1:3" ht="30" customHeight="1" x14ac:dyDescent="0.25">
      <c r="A11" s="29" t="s">
        <v>18</v>
      </c>
      <c r="B11" s="49"/>
      <c r="C11" s="49"/>
    </row>
    <row r="12" spans="1:3" ht="30" customHeight="1" x14ac:dyDescent="0.25">
      <c r="A12" s="5" t="s">
        <v>19</v>
      </c>
      <c r="B12" s="50" t="s">
        <v>20</v>
      </c>
      <c r="C12" s="49"/>
    </row>
    <row r="13" spans="1:3" x14ac:dyDescent="0.25">
      <c r="A13" s="5" t="s">
        <v>21</v>
      </c>
      <c r="B13" s="51" t="s">
        <v>22</v>
      </c>
      <c r="C13" s="51"/>
    </row>
    <row r="14" spans="1:3" x14ac:dyDescent="0.25">
      <c r="A14" s="5" t="s">
        <v>23</v>
      </c>
      <c r="B14" s="52" t="s">
        <v>22</v>
      </c>
      <c r="C14" s="51"/>
    </row>
    <row r="15" spans="1:3" x14ac:dyDescent="0.25">
      <c r="A15" s="5" t="s">
        <v>24</v>
      </c>
      <c r="B15" s="51" t="s">
        <v>22</v>
      </c>
      <c r="C15" s="51"/>
    </row>
    <row r="16" spans="1:3" x14ac:dyDescent="0.25">
      <c r="A16" s="5" t="s">
        <v>25</v>
      </c>
      <c r="B16" s="51" t="s">
        <v>14</v>
      </c>
      <c r="C16" s="51"/>
    </row>
    <row r="17" spans="1:3" ht="15" customHeight="1" x14ac:dyDescent="0.25">
      <c r="A17" s="5" t="s">
        <v>26</v>
      </c>
      <c r="B17" s="49"/>
      <c r="C17" s="49"/>
    </row>
    <row r="18" spans="1:3" x14ac:dyDescent="0.25">
      <c r="A18" s="5" t="s">
        <v>27</v>
      </c>
      <c r="B18" s="49" t="s">
        <v>22</v>
      </c>
      <c r="C18" s="49"/>
    </row>
    <row r="19" spans="1:3" ht="18.75" customHeight="1" x14ac:dyDescent="0.25">
      <c r="A19" s="5" t="s">
        <v>28</v>
      </c>
      <c r="B19" s="58" t="s">
        <v>22</v>
      </c>
      <c r="C19" s="59"/>
    </row>
    <row r="20" spans="1:3" x14ac:dyDescent="0.25">
      <c r="A20" s="5" t="s">
        <v>29</v>
      </c>
      <c r="B20" s="51" t="s">
        <v>30</v>
      </c>
      <c r="C20" s="51"/>
    </row>
    <row r="21" spans="1:3" ht="17.25" customHeight="1" x14ac:dyDescent="0.25">
      <c r="A21" s="5" t="s">
        <v>31</v>
      </c>
      <c r="B21" s="49" t="s">
        <v>32</v>
      </c>
      <c r="C21" s="49"/>
    </row>
    <row r="22" spans="1:3" x14ac:dyDescent="0.25">
      <c r="A22" s="44" t="s">
        <v>33</v>
      </c>
      <c r="B22" s="48" t="s">
        <v>34</v>
      </c>
      <c r="C22" s="48"/>
    </row>
    <row r="23" spans="1:3" x14ac:dyDescent="0.25">
      <c r="A23" s="28" t="s">
        <v>35</v>
      </c>
      <c r="B23" s="47"/>
      <c r="C23" s="45"/>
    </row>
    <row r="24" spans="1:3" x14ac:dyDescent="0.25">
      <c r="A24" s="28" t="s">
        <v>36</v>
      </c>
      <c r="B24" s="47"/>
      <c r="C24" s="45"/>
    </row>
    <row r="25" spans="1:3" x14ac:dyDescent="0.25">
      <c r="A25" s="62" t="s">
        <v>37</v>
      </c>
      <c r="B25" s="45" t="s">
        <v>172</v>
      </c>
      <c r="C25" s="46"/>
    </row>
    <row r="26" spans="1:3" x14ac:dyDescent="0.25">
      <c r="A26" s="62"/>
      <c r="B26" s="46"/>
      <c r="C26" s="46"/>
    </row>
    <row r="27" spans="1:3" ht="100.5" customHeight="1" x14ac:dyDescent="0.25">
      <c r="A27" s="62"/>
      <c r="B27" s="46"/>
      <c r="C27" s="46"/>
    </row>
    <row r="28" spans="1:3" x14ac:dyDescent="0.25">
      <c r="A28" s="28" t="s">
        <v>38</v>
      </c>
      <c r="B28" s="46" t="s">
        <v>39</v>
      </c>
      <c r="C28" s="46"/>
    </row>
    <row r="29" spans="1:3" x14ac:dyDescent="0.25">
      <c r="A29" s="28" t="s">
        <v>40</v>
      </c>
      <c r="B29" s="51">
        <v>1108933852</v>
      </c>
      <c r="C29" s="51"/>
    </row>
    <row r="30" spans="1:3" x14ac:dyDescent="0.25">
      <c r="A30" s="28" t="s">
        <v>41</v>
      </c>
      <c r="B30" s="46" t="s">
        <v>42</v>
      </c>
      <c r="C30" s="46"/>
    </row>
    <row r="31" spans="1:3" x14ac:dyDescent="0.25">
      <c r="A31" s="28" t="s">
        <v>43</v>
      </c>
      <c r="B31" s="46" t="s">
        <v>44</v>
      </c>
      <c r="C31" s="46"/>
    </row>
    <row r="32" spans="1:3" x14ac:dyDescent="0.25">
      <c r="A32" s="28" t="s">
        <v>45</v>
      </c>
      <c r="B32" s="53" t="s">
        <v>46</v>
      </c>
      <c r="C32" s="54"/>
    </row>
    <row r="33" spans="1:3" x14ac:dyDescent="0.25">
      <c r="A33" s="5" t="s">
        <v>47</v>
      </c>
      <c r="B33" s="52" t="s">
        <v>48</v>
      </c>
      <c r="C33" s="52"/>
    </row>
    <row r="34" spans="1:3" ht="45" x14ac:dyDescent="0.25">
      <c r="A34" s="5" t="s">
        <v>49</v>
      </c>
      <c r="B34" s="52" t="s">
        <v>173</v>
      </c>
      <c r="C34" s="51"/>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hyperlinks>
    <hyperlink ref="B12" r:id="rId1" xr:uid="{F9B69A50-5A9E-7142-91EC-29CCB5AA4D9D}"/>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opLeftCell="A39" zoomScale="85" zoomScaleNormal="85" workbookViewId="0">
      <selection activeCell="B11" sqref="B11:C11"/>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18.75" x14ac:dyDescent="0.25">
      <c r="A1" s="63" t="s">
        <v>50</v>
      </c>
      <c r="B1" s="63"/>
      <c r="C1" s="63"/>
    </row>
    <row r="2" spans="1:3" ht="15.75" customHeight="1" x14ac:dyDescent="0.25">
      <c r="A2" s="20" t="s">
        <v>51</v>
      </c>
      <c r="B2" s="64" t="s">
        <v>52</v>
      </c>
      <c r="C2" s="65"/>
    </row>
    <row r="3" spans="1:3" s="2" customFormat="1" x14ac:dyDescent="0.25">
      <c r="A3" s="5" t="s">
        <v>1</v>
      </c>
      <c r="B3" s="51" t="str">
        <f>'AUTOS  NOTA 322'!B2:C2</f>
        <v>11001400301220230087800</v>
      </c>
      <c r="C3" s="51"/>
    </row>
    <row r="4" spans="1:3" s="2" customFormat="1" x14ac:dyDescent="0.25">
      <c r="A4" s="5" t="s">
        <v>3</v>
      </c>
      <c r="B4" s="51" t="str">
        <f>'AUTOS  NOTA 322'!B3:C3</f>
        <v>JUZGADO 12 CIVIL MUNICIPAL DE BOGOTÁ</v>
      </c>
      <c r="C4" s="51"/>
    </row>
    <row r="5" spans="1:3" s="2" customFormat="1" x14ac:dyDescent="0.25">
      <c r="A5" s="5" t="s">
        <v>5</v>
      </c>
      <c r="B5" s="51" t="str">
        <f>'AUTOS  NOTA 322'!B4:C4</f>
        <v>ALLIANZ SEGUROS S.A.A</v>
      </c>
      <c r="C5" s="51"/>
    </row>
    <row r="6" spans="1:3" s="2" customFormat="1" x14ac:dyDescent="0.25">
      <c r="A6" s="5" t="s">
        <v>7</v>
      </c>
      <c r="B6" s="51" t="str">
        <f>'AUTOS  NOTA 322'!B5:C5</f>
        <v>ROLBERT ALAD RODRIGUEZ LOZANO</v>
      </c>
      <c r="C6" s="51"/>
    </row>
    <row r="7" spans="1:3" s="2" customFormat="1" x14ac:dyDescent="0.25">
      <c r="A7" s="5" t="s">
        <v>9</v>
      </c>
      <c r="B7" s="51" t="str">
        <f>'AUTOS  NOTA 322'!B6:C6</f>
        <v>DEMANDA DIRECTA</v>
      </c>
      <c r="C7" s="51"/>
    </row>
    <row r="8" spans="1:3" s="2" customFormat="1" x14ac:dyDescent="0.25">
      <c r="A8" s="31" t="s">
        <v>53</v>
      </c>
      <c r="B8" s="51" t="str">
        <f>'AUTOS  NOTA 322'!B7:C8</f>
        <v>N/A</v>
      </c>
      <c r="C8" s="51"/>
    </row>
    <row r="9" spans="1:3" x14ac:dyDescent="0.25">
      <c r="A9" s="20" t="s">
        <v>54</v>
      </c>
      <c r="B9" s="51">
        <v>23138362</v>
      </c>
      <c r="C9" s="51"/>
    </row>
    <row r="10" spans="1:3" x14ac:dyDescent="0.25">
      <c r="A10" s="20" t="s">
        <v>55</v>
      </c>
      <c r="B10" s="51" t="s">
        <v>12</v>
      </c>
      <c r="C10" s="51"/>
    </row>
    <row r="11" spans="1:3" x14ac:dyDescent="0.25">
      <c r="A11" s="20" t="s">
        <v>56</v>
      </c>
      <c r="B11" s="78">
        <v>69000000</v>
      </c>
      <c r="C11" s="79"/>
    </row>
    <row r="12" spans="1:3" x14ac:dyDescent="0.25">
      <c r="A12" s="20" t="s">
        <v>57</v>
      </c>
      <c r="B12" s="83">
        <v>0</v>
      </c>
      <c r="C12" s="79"/>
    </row>
    <row r="13" spans="1:3" x14ac:dyDescent="0.25">
      <c r="A13" s="20" t="s">
        <v>58</v>
      </c>
      <c r="B13" s="56" t="s">
        <v>59</v>
      </c>
      <c r="C13" s="57"/>
    </row>
    <row r="14" spans="1:3" x14ac:dyDescent="0.25">
      <c r="A14" s="20" t="s">
        <v>60</v>
      </c>
      <c r="B14" s="49" t="s">
        <v>61</v>
      </c>
      <c r="C14" s="51"/>
    </row>
    <row r="15" spans="1:3" x14ac:dyDescent="0.25">
      <c r="A15" s="20" t="s">
        <v>62</v>
      </c>
      <c r="B15" s="51" t="s">
        <v>63</v>
      </c>
      <c r="C15" s="51"/>
    </row>
    <row r="16" spans="1:3" x14ac:dyDescent="0.25">
      <c r="A16" s="20" t="s">
        <v>64</v>
      </c>
      <c r="B16" s="51" t="s">
        <v>63</v>
      </c>
      <c r="C16" s="51"/>
    </row>
    <row r="17" spans="1:3" x14ac:dyDescent="0.25">
      <c r="A17" s="80" t="s">
        <v>65</v>
      </c>
      <c r="B17" s="51" t="s">
        <v>66</v>
      </c>
      <c r="C17" s="51"/>
    </row>
    <row r="18" spans="1:3" x14ac:dyDescent="0.25">
      <c r="A18" s="81"/>
      <c r="B18" s="10" t="s">
        <v>67</v>
      </c>
      <c r="C18" s="10" t="s">
        <v>68</v>
      </c>
    </row>
    <row r="19" spans="1:3" x14ac:dyDescent="0.25">
      <c r="A19" s="81"/>
      <c r="B19" s="6" t="s">
        <v>69</v>
      </c>
      <c r="C19" s="6"/>
    </row>
    <row r="20" spans="1:3" x14ac:dyDescent="0.25">
      <c r="A20" s="81"/>
      <c r="B20" s="6"/>
      <c r="C20" s="6"/>
    </row>
    <row r="21" spans="1:3" x14ac:dyDescent="0.25">
      <c r="A21" s="82"/>
      <c r="B21" s="6"/>
      <c r="C21" s="6"/>
    </row>
    <row r="22" spans="1:3" x14ac:dyDescent="0.25">
      <c r="A22" s="20" t="s">
        <v>70</v>
      </c>
      <c r="B22" s="51"/>
      <c r="C22" s="51"/>
    </row>
    <row r="23" spans="1:3" x14ac:dyDescent="0.25">
      <c r="A23" s="20" t="s">
        <v>71</v>
      </c>
      <c r="B23" s="64"/>
      <c r="C23" s="65"/>
    </row>
    <row r="24" spans="1:3" x14ac:dyDescent="0.25">
      <c r="A24" s="20" t="s">
        <v>72</v>
      </c>
      <c r="B24" s="51" t="s">
        <v>73</v>
      </c>
      <c r="C24" s="51"/>
    </row>
    <row r="25" spans="1:3" x14ac:dyDescent="0.25">
      <c r="A25" s="20" t="s">
        <v>74</v>
      </c>
      <c r="B25" s="51"/>
      <c r="C25" s="51"/>
    </row>
    <row r="26" spans="1:3" x14ac:dyDescent="0.25">
      <c r="A26" s="20" t="s">
        <v>75</v>
      </c>
      <c r="B26" s="51"/>
      <c r="C26" s="51"/>
    </row>
    <row r="27" spans="1:3" x14ac:dyDescent="0.25">
      <c r="A27" s="19" t="s">
        <v>76</v>
      </c>
      <c r="B27" s="51"/>
      <c r="C27" s="51"/>
    </row>
    <row r="28" spans="1:3" x14ac:dyDescent="0.25">
      <c r="A28" s="66" t="s">
        <v>77</v>
      </c>
      <c r="B28" s="66"/>
      <c r="C28" s="66"/>
    </row>
    <row r="29" spans="1:3" x14ac:dyDescent="0.25">
      <c r="A29" s="76" t="s">
        <v>78</v>
      </c>
      <c r="B29" s="77"/>
      <c r="C29" s="11"/>
    </row>
    <row r="30" spans="1:3" x14ac:dyDescent="0.25">
      <c r="A30" s="76" t="s">
        <v>79</v>
      </c>
      <c r="B30" s="77"/>
      <c r="C30" s="11"/>
    </row>
    <row r="31" spans="1:3" x14ac:dyDescent="0.25">
      <c r="A31" s="76" t="s">
        <v>80</v>
      </c>
      <c r="B31" s="77"/>
      <c r="C31" s="12"/>
    </row>
    <row r="32" spans="1:3" x14ac:dyDescent="0.25">
      <c r="A32" s="76" t="s">
        <v>81</v>
      </c>
      <c r="B32" s="77"/>
      <c r="C32" s="11"/>
    </row>
    <row r="33" spans="1:3" x14ac:dyDescent="0.25">
      <c r="A33" s="76" t="s">
        <v>82</v>
      </c>
      <c r="B33" s="77"/>
      <c r="C33" s="11"/>
    </row>
    <row r="34" spans="1:3" x14ac:dyDescent="0.25">
      <c r="A34" s="76" t="s">
        <v>83</v>
      </c>
      <c r="B34" s="77"/>
      <c r="C34" s="13"/>
    </row>
    <row r="35" spans="1:3" x14ac:dyDescent="0.25">
      <c r="A35" s="67" t="s">
        <v>84</v>
      </c>
      <c r="B35" s="68"/>
      <c r="C35" s="14"/>
    </row>
    <row r="36" spans="1:3" x14ac:dyDescent="0.25">
      <c r="A36" s="67" t="s">
        <v>85</v>
      </c>
      <c r="B36" s="68"/>
      <c r="C36" s="15"/>
    </row>
    <row r="37" spans="1:3" x14ac:dyDescent="0.25">
      <c r="A37" s="69" t="s">
        <v>86</v>
      </c>
      <c r="B37" s="70"/>
      <c r="C37" s="15"/>
    </row>
    <row r="38" spans="1:3" x14ac:dyDescent="0.25">
      <c r="A38" s="71"/>
      <c r="B38" s="72"/>
      <c r="C38" s="15"/>
    </row>
    <row r="39" spans="1:3" x14ac:dyDescent="0.25">
      <c r="A39" s="73"/>
      <c r="B39" s="74"/>
      <c r="C39" s="15"/>
    </row>
    <row r="40" spans="1:3" x14ac:dyDescent="0.25">
      <c r="A40" s="75" t="s">
        <v>87</v>
      </c>
      <c r="B40" s="75"/>
      <c r="C40" s="75"/>
    </row>
    <row r="41" spans="1:3" x14ac:dyDescent="0.25">
      <c r="A41" s="17" t="s">
        <v>88</v>
      </c>
      <c r="B41" s="18"/>
      <c r="C41" s="15"/>
    </row>
    <row r="42" spans="1:3" x14ac:dyDescent="0.25">
      <c r="A42" s="67" t="s">
        <v>89</v>
      </c>
      <c r="B42" s="68"/>
      <c r="C42" s="15"/>
    </row>
    <row r="43" spans="1:3" x14ac:dyDescent="0.25">
      <c r="A43" s="67" t="s">
        <v>90</v>
      </c>
      <c r="B43" s="68"/>
      <c r="C43" s="15"/>
    </row>
    <row r="44" spans="1:3" x14ac:dyDescent="0.25">
      <c r="A44" s="17" t="s">
        <v>91</v>
      </c>
      <c r="B44" s="18"/>
      <c r="C44" s="15"/>
    </row>
    <row r="45" spans="1:3" x14ac:dyDescent="0.25">
      <c r="A45" s="17" t="s">
        <v>92</v>
      </c>
      <c r="B45" s="18"/>
      <c r="C45" s="15"/>
    </row>
    <row r="46" spans="1:3" x14ac:dyDescent="0.25">
      <c r="A46" s="67" t="s">
        <v>93</v>
      </c>
      <c r="B46" s="68"/>
      <c r="C46" s="15"/>
    </row>
    <row r="47" spans="1:3" x14ac:dyDescent="0.25">
      <c r="A47" s="17" t="s">
        <v>94</v>
      </c>
      <c r="B47" s="16"/>
      <c r="C47" s="15"/>
    </row>
    <row r="48" spans="1:3" x14ac:dyDescent="0.25">
      <c r="A48" s="67" t="s">
        <v>95</v>
      </c>
      <c r="B48" s="68"/>
      <c r="C48" s="15"/>
    </row>
    <row r="49" spans="1:3" x14ac:dyDescent="0.25">
      <c r="A49" s="67" t="s">
        <v>96</v>
      </c>
      <c r="B49" s="68"/>
      <c r="C49" s="15"/>
    </row>
    <row r="50" spans="1:3" x14ac:dyDescent="0.25">
      <c r="A50" s="67" t="s">
        <v>86</v>
      </c>
      <c r="B50" s="68"/>
      <c r="C50" s="15" t="s">
        <v>174</v>
      </c>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topLeftCell="A37" zoomScale="84" zoomScaleNormal="84" workbookViewId="0">
      <selection activeCell="B40" sqref="B40:C40"/>
    </sheetView>
  </sheetViews>
  <sheetFormatPr baseColWidth="10" defaultColWidth="0" defaultRowHeight="15" x14ac:dyDescent="0.25"/>
  <cols>
    <col min="1" max="1" width="41.85546875" customWidth="1"/>
    <col min="2" max="2" width="35.42578125" customWidth="1"/>
    <col min="3" max="3" width="54.85546875" customWidth="1"/>
    <col min="4" max="8" width="11.42578125" hidden="1" customWidth="1"/>
    <col min="9" max="9" width="12" hidden="1" customWidth="1"/>
    <col min="10" max="16384" width="11.42578125" hidden="1"/>
  </cols>
  <sheetData>
    <row r="1" spans="1:9" ht="18.75" x14ac:dyDescent="0.25">
      <c r="A1" s="63" t="s">
        <v>97</v>
      </c>
      <c r="B1" s="63"/>
      <c r="C1" s="63"/>
    </row>
    <row r="2" spans="1:9" ht="15" customHeight="1" x14ac:dyDescent="0.25">
      <c r="A2" s="35" t="s">
        <v>51</v>
      </c>
      <c r="B2" s="88" t="str">
        <f>'AUTOS NOTA 321'!B2:C2</f>
        <v>SINIESTRO 117879997   LEGIS  APJ32160</v>
      </c>
      <c r="C2" s="89"/>
    </row>
    <row r="3" spans="1:9" x14ac:dyDescent="0.25">
      <c r="A3" s="36" t="s">
        <v>1</v>
      </c>
      <c r="B3" s="92" t="str">
        <f>'AUTOS  NOTA 322'!B2:C2</f>
        <v>11001400301220230087800</v>
      </c>
      <c r="C3" s="92"/>
    </row>
    <row r="4" spans="1:9" x14ac:dyDescent="0.25">
      <c r="A4" s="36" t="s">
        <v>3</v>
      </c>
      <c r="B4" s="92" t="str">
        <f>'AUTOS  NOTA 322'!B3:C3</f>
        <v>JUZGADO 12 CIVIL MUNICIPAL DE BOGOTÁ</v>
      </c>
      <c r="C4" s="92"/>
    </row>
    <row r="5" spans="1:9" x14ac:dyDescent="0.25">
      <c r="A5" s="36" t="s">
        <v>5</v>
      </c>
      <c r="B5" s="92" t="str">
        <f>'AUTOS  NOTA 322'!B4:C4</f>
        <v>ALLIANZ SEGUROS S.A.A</v>
      </c>
      <c r="C5" s="92"/>
    </row>
    <row r="6" spans="1:9" ht="15" customHeight="1" x14ac:dyDescent="0.25">
      <c r="A6" s="36" t="s">
        <v>7</v>
      </c>
      <c r="B6" s="92" t="str">
        <f>'AUTOS  NOTA 322'!B5:C5</f>
        <v>ROLBERT ALAD RODRIGUEZ LOZANO</v>
      </c>
      <c r="C6" s="92"/>
    </row>
    <row r="7" spans="1:9" x14ac:dyDescent="0.25">
      <c r="A7" s="36" t="s">
        <v>9</v>
      </c>
      <c r="B7" s="92" t="str">
        <f>'AUTOS  NOTA 322'!B6:C6</f>
        <v>DEMANDA DIRECTA</v>
      </c>
      <c r="C7" s="92"/>
    </row>
    <row r="8" spans="1:9" x14ac:dyDescent="0.25">
      <c r="A8" s="38" t="s">
        <v>53</v>
      </c>
      <c r="B8" s="92" t="str">
        <f>'AUTOS  NOTA 322'!B7:C8</f>
        <v>N/A</v>
      </c>
      <c r="C8" s="92"/>
    </row>
    <row r="9" spans="1:9" ht="30" x14ac:dyDescent="0.25">
      <c r="A9" s="36" t="s">
        <v>98</v>
      </c>
      <c r="B9" s="86">
        <f>SUM(C11,C12,C14,C15,C17)</f>
        <v>72040000</v>
      </c>
      <c r="C9" s="87"/>
    </row>
    <row r="10" spans="1:9" x14ac:dyDescent="0.25">
      <c r="A10" s="93" t="s">
        <v>99</v>
      </c>
      <c r="B10" s="90" t="s">
        <v>100</v>
      </c>
      <c r="C10" s="91"/>
    </row>
    <row r="11" spans="1:9" x14ac:dyDescent="0.25">
      <c r="A11" s="93"/>
      <c r="B11" s="37" t="s">
        <v>101</v>
      </c>
      <c r="C11" s="32" t="s">
        <v>175</v>
      </c>
    </row>
    <row r="12" spans="1:9" x14ac:dyDescent="0.25">
      <c r="A12" s="93"/>
      <c r="B12" s="37" t="s">
        <v>102</v>
      </c>
      <c r="C12" s="32" t="s">
        <v>175</v>
      </c>
    </row>
    <row r="13" spans="1:9" x14ac:dyDescent="0.25">
      <c r="A13" s="93"/>
      <c r="B13" s="90" t="s">
        <v>111</v>
      </c>
      <c r="C13" s="91"/>
    </row>
    <row r="14" spans="1:9" x14ac:dyDescent="0.25">
      <c r="A14" s="93"/>
      <c r="B14" s="37" t="s">
        <v>177</v>
      </c>
      <c r="C14" s="40" t="s">
        <v>175</v>
      </c>
    </row>
    <row r="15" spans="1:9" ht="45" x14ac:dyDescent="0.25">
      <c r="A15" s="93"/>
      <c r="B15" s="37" t="s">
        <v>112</v>
      </c>
      <c r="C15" s="40" t="s">
        <v>175</v>
      </c>
      <c r="E15" t="s">
        <v>104</v>
      </c>
      <c r="F15" s="22">
        <v>0.7</v>
      </c>
    </row>
    <row r="16" spans="1:9" x14ac:dyDescent="0.25">
      <c r="A16" s="93"/>
      <c r="B16" s="90" t="s">
        <v>105</v>
      </c>
      <c r="C16" s="91"/>
      <c r="E16" t="s">
        <v>106</v>
      </c>
      <c r="F16" s="23">
        <v>0.3</v>
      </c>
      <c r="I16" s="25"/>
    </row>
    <row r="17" spans="1:9" ht="30" x14ac:dyDescent="0.25">
      <c r="A17" s="93"/>
      <c r="B17" s="37" t="s">
        <v>176</v>
      </c>
      <c r="C17" s="41">
        <v>72040000</v>
      </c>
      <c r="F17" s="26"/>
      <c r="I17" s="25"/>
    </row>
    <row r="18" spans="1:9" ht="23.25" customHeight="1" x14ac:dyDescent="0.25">
      <c r="A18" s="39" t="s">
        <v>107</v>
      </c>
      <c r="B18" s="88" t="s">
        <v>106</v>
      </c>
      <c r="C18" s="89"/>
    </row>
    <row r="19" spans="1:9" ht="60" x14ac:dyDescent="0.25">
      <c r="A19" s="36" t="s">
        <v>108</v>
      </c>
      <c r="B19" s="100" t="s">
        <v>179</v>
      </c>
      <c r="C19" s="101"/>
    </row>
    <row r="20" spans="1:9" ht="15" customHeight="1" x14ac:dyDescent="0.25">
      <c r="A20" s="21" t="s">
        <v>109</v>
      </c>
      <c r="B20" s="97">
        <f>((C22+C23+C25+C26+C30+C28+C32+C34+C29+C33)-C37)*C36*C38</f>
        <v>63700000</v>
      </c>
      <c r="C20" s="97"/>
    </row>
    <row r="21" spans="1:9" x14ac:dyDescent="0.25">
      <c r="A21" s="7" t="s">
        <v>110</v>
      </c>
      <c r="B21" s="102" t="s">
        <v>100</v>
      </c>
      <c r="C21" s="103"/>
    </row>
    <row r="22" spans="1:9" x14ac:dyDescent="0.25">
      <c r="A22" s="84"/>
      <c r="B22" s="37" t="s">
        <v>101</v>
      </c>
      <c r="C22" s="32">
        <v>0</v>
      </c>
    </row>
    <row r="23" spans="1:9" x14ac:dyDescent="0.25">
      <c r="A23" s="85"/>
      <c r="B23" s="37" t="s">
        <v>102</v>
      </c>
      <c r="C23" s="32">
        <v>0</v>
      </c>
    </row>
    <row r="24" spans="1:9" x14ac:dyDescent="0.25">
      <c r="A24" s="85"/>
      <c r="B24" s="90" t="s">
        <v>111</v>
      </c>
      <c r="C24" s="91"/>
    </row>
    <row r="25" spans="1:9" x14ac:dyDescent="0.25">
      <c r="A25" s="85"/>
      <c r="B25" s="37" t="s">
        <v>103</v>
      </c>
      <c r="C25" s="32">
        <v>0</v>
      </c>
    </row>
    <row r="26" spans="1:9" ht="29.1" customHeight="1" x14ac:dyDescent="0.25">
      <c r="A26" s="85"/>
      <c r="B26" s="37" t="s">
        <v>112</v>
      </c>
      <c r="C26" s="32">
        <v>0</v>
      </c>
    </row>
    <row r="27" spans="1:9" x14ac:dyDescent="0.25">
      <c r="A27" s="85"/>
      <c r="B27" s="90" t="s">
        <v>113</v>
      </c>
      <c r="C27" s="91"/>
    </row>
    <row r="28" spans="1:9" x14ac:dyDescent="0.25">
      <c r="A28" s="85"/>
      <c r="B28" s="37" t="s">
        <v>180</v>
      </c>
      <c r="C28" s="32">
        <v>63700000</v>
      </c>
    </row>
    <row r="29" spans="1:9" x14ac:dyDescent="0.25">
      <c r="A29" s="85"/>
      <c r="B29" s="37" t="s">
        <v>101</v>
      </c>
      <c r="C29" s="32">
        <v>0</v>
      </c>
    </row>
    <row r="30" spans="1:9" x14ac:dyDescent="0.25">
      <c r="A30" s="85"/>
      <c r="B30" s="37" t="s">
        <v>102</v>
      </c>
      <c r="C30" s="32">
        <v>0</v>
      </c>
    </row>
    <row r="31" spans="1:9" x14ac:dyDescent="0.25">
      <c r="A31" s="85"/>
      <c r="B31" s="90" t="s">
        <v>114</v>
      </c>
      <c r="C31" s="91"/>
    </row>
    <row r="32" spans="1:9" x14ac:dyDescent="0.25">
      <c r="A32" s="85"/>
      <c r="B32" s="37"/>
      <c r="C32" s="32"/>
    </row>
    <row r="33" spans="1:3" x14ac:dyDescent="0.25">
      <c r="A33" s="85"/>
      <c r="B33" s="37" t="s">
        <v>101</v>
      </c>
      <c r="C33" s="32">
        <v>0</v>
      </c>
    </row>
    <row r="34" spans="1:3" x14ac:dyDescent="0.25">
      <c r="A34" s="85"/>
      <c r="B34" s="37" t="s">
        <v>102</v>
      </c>
      <c r="C34" s="32">
        <v>0</v>
      </c>
    </row>
    <row r="35" spans="1:3" x14ac:dyDescent="0.25">
      <c r="A35" s="85"/>
      <c r="B35" s="90" t="s">
        <v>115</v>
      </c>
      <c r="C35" s="91"/>
    </row>
    <row r="36" spans="1:3" x14ac:dyDescent="0.25">
      <c r="A36" s="85"/>
      <c r="B36" s="37" t="s">
        <v>116</v>
      </c>
      <c r="C36" s="33">
        <v>1</v>
      </c>
    </row>
    <row r="37" spans="1:3" x14ac:dyDescent="0.25">
      <c r="A37" s="85"/>
      <c r="B37" s="37" t="s">
        <v>57</v>
      </c>
      <c r="C37" s="34">
        <v>0</v>
      </c>
    </row>
    <row r="38" spans="1:3" x14ac:dyDescent="0.25">
      <c r="A38" s="85"/>
      <c r="B38" s="37" t="s">
        <v>117</v>
      </c>
      <c r="C38" s="33">
        <v>1</v>
      </c>
    </row>
    <row r="39" spans="1:3" x14ac:dyDescent="0.25">
      <c r="A39" s="24" t="s">
        <v>118</v>
      </c>
      <c r="B39" s="97">
        <f>IFERROR(B20*(VLOOKUP(B18,E15:F17,2,0)),16666)</f>
        <v>19110000</v>
      </c>
      <c r="C39" s="97"/>
    </row>
    <row r="40" spans="1:3" ht="93" customHeight="1" x14ac:dyDescent="0.25">
      <c r="A40" s="36" t="s">
        <v>119</v>
      </c>
      <c r="B40" s="98" t="s">
        <v>181</v>
      </c>
      <c r="C40" s="99"/>
    </row>
    <row r="41" spans="1:3" ht="211.5" customHeight="1" x14ac:dyDescent="0.25">
      <c r="A41" s="36" t="s">
        <v>120</v>
      </c>
      <c r="B41" s="95" t="s">
        <v>178</v>
      </c>
      <c r="C41" s="96"/>
    </row>
    <row r="42" spans="1:3" ht="26.1" customHeight="1" x14ac:dyDescent="0.25">
      <c r="A42" s="43" t="s">
        <v>121</v>
      </c>
      <c r="B42" s="43"/>
      <c r="C42" s="43"/>
    </row>
    <row r="43" spans="1:3" x14ac:dyDescent="0.25">
      <c r="A43" s="42" t="s">
        <v>122</v>
      </c>
      <c r="B43" s="94"/>
      <c r="C43" s="94"/>
    </row>
    <row r="44" spans="1:3" ht="41.1" customHeight="1" x14ac:dyDescent="0.25">
      <c r="A44" s="42" t="s">
        <v>123</v>
      </c>
      <c r="B44" s="94"/>
      <c r="C44" s="94"/>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ColWidth="11.42578125"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topLeftCell="A12" workbookViewId="0">
      <selection activeCell="B9" sqref="B9:C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63" t="s">
        <v>124</v>
      </c>
      <c r="B1" s="63"/>
      <c r="C1" s="63"/>
    </row>
    <row r="2" spans="1:3" x14ac:dyDescent="0.25">
      <c r="A2" s="20" t="s">
        <v>51</v>
      </c>
      <c r="B2" s="64" t="str">
        <f>'AUTOS NOTA 324'!B2:C2</f>
        <v>SINIESTRO 117879997   LEGIS  APJ32160</v>
      </c>
      <c r="C2" s="65"/>
    </row>
    <row r="3" spans="1:3" x14ac:dyDescent="0.25">
      <c r="A3" s="5" t="s">
        <v>1</v>
      </c>
      <c r="B3" s="51" t="str">
        <f>'AUTOS  NOTA 322'!B2:C2</f>
        <v>11001400301220230087800</v>
      </c>
      <c r="C3" s="51"/>
    </row>
    <row r="4" spans="1:3" x14ac:dyDescent="0.25">
      <c r="A4" s="5" t="s">
        <v>3</v>
      </c>
      <c r="B4" s="51" t="str">
        <f>'AUTOS  NOTA 322'!B3:C3</f>
        <v>JUZGADO 12 CIVIL MUNICIPAL DE BOGOTÁ</v>
      </c>
      <c r="C4" s="51"/>
    </row>
    <row r="5" spans="1:3" x14ac:dyDescent="0.25">
      <c r="A5" s="5" t="s">
        <v>5</v>
      </c>
      <c r="B5" s="51" t="str">
        <f>'AUTOS  NOTA 322'!B4:C4</f>
        <v>ALLIANZ SEGUROS S.A.A</v>
      </c>
      <c r="C5" s="51"/>
    </row>
    <row r="6" spans="1:3" ht="15" customHeight="1" x14ac:dyDescent="0.25">
      <c r="A6" s="5" t="s">
        <v>7</v>
      </c>
      <c r="B6" s="51" t="str">
        <f>'AUTOS  NOTA 322'!B5:C5</f>
        <v>ROLBERT ALAD RODRIGUEZ LOZANO</v>
      </c>
      <c r="C6" s="51"/>
    </row>
    <row r="7" spans="1:3" ht="15" customHeight="1" x14ac:dyDescent="0.25">
      <c r="A7" s="5" t="s">
        <v>9</v>
      </c>
      <c r="B7" s="51" t="str">
        <f>'AUTOS  NOTA 322'!B6:C6</f>
        <v>DEMANDA DIRECTA</v>
      </c>
      <c r="C7" s="51"/>
    </row>
    <row r="8" spans="1:3" ht="15" customHeight="1" x14ac:dyDescent="0.25">
      <c r="A8" s="31" t="s">
        <v>53</v>
      </c>
      <c r="B8" s="51" t="str">
        <f>'AUTOS  NOTA 322'!B7:C8</f>
        <v>N/A</v>
      </c>
      <c r="C8" s="51"/>
    </row>
    <row r="9" spans="1:3" ht="18.95" customHeight="1" x14ac:dyDescent="0.25">
      <c r="A9" s="5" t="s">
        <v>125</v>
      </c>
      <c r="B9" s="51" t="s">
        <v>141</v>
      </c>
      <c r="C9" s="51"/>
    </row>
    <row r="10" spans="1:3" x14ac:dyDescent="0.25">
      <c r="A10" s="7" t="s">
        <v>110</v>
      </c>
      <c r="B10" s="106">
        <f>'AUTOS NOTA 324'!B20:C20</f>
        <v>63700000</v>
      </c>
      <c r="C10" s="106"/>
    </row>
    <row r="11" spans="1:3" x14ac:dyDescent="0.25">
      <c r="A11" s="7" t="s">
        <v>126</v>
      </c>
      <c r="B11" s="107">
        <f>'AUTOS NOTA 324'!B39:C39</f>
        <v>19110000</v>
      </c>
      <c r="C11" s="51"/>
    </row>
    <row r="12" spans="1:3" ht="30" x14ac:dyDescent="0.25">
      <c r="A12" s="7" t="s">
        <v>127</v>
      </c>
      <c r="B12" s="104"/>
      <c r="C12" s="105"/>
    </row>
    <row r="13" spans="1:3" ht="45" x14ac:dyDescent="0.25">
      <c r="A13" s="5" t="s">
        <v>128</v>
      </c>
      <c r="B13" s="51"/>
      <c r="C13" s="51"/>
    </row>
    <row r="14" spans="1:3" ht="45" x14ac:dyDescent="0.25">
      <c r="A14" s="5" t="s">
        <v>129</v>
      </c>
      <c r="B14" s="51"/>
      <c r="C14" s="51"/>
    </row>
    <row r="15" spans="1:3" x14ac:dyDescent="0.25">
      <c r="A15" s="5" t="s">
        <v>130</v>
      </c>
      <c r="B15" s="6"/>
      <c r="C15" s="6"/>
    </row>
    <row r="16" spans="1:3" x14ac:dyDescent="0.25">
      <c r="A16" s="7" t="s">
        <v>131</v>
      </c>
      <c r="B16" s="51"/>
      <c r="C16" s="51"/>
    </row>
    <row r="17" spans="1:3" x14ac:dyDescent="0.25">
      <c r="A17" s="6" t="s">
        <v>132</v>
      </c>
      <c r="B17" s="105"/>
      <c r="C17" s="105"/>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2578125" defaultRowHeight="15" x14ac:dyDescent="0.25"/>
  <cols>
    <col min="4" max="4" width="20.140625" bestFit="1" customWidth="1"/>
    <col min="5" max="5" width="42.85546875" bestFit="1" customWidth="1"/>
    <col min="12" max="12" width="30.42578125" customWidth="1"/>
    <col min="13" max="13" width="16" customWidth="1"/>
  </cols>
  <sheetData>
    <row r="1" spans="1:15" x14ac:dyDescent="0.25">
      <c r="A1" s="9" t="s">
        <v>58</v>
      </c>
      <c r="B1" t="s">
        <v>63</v>
      </c>
      <c r="C1" s="9" t="s">
        <v>65</v>
      </c>
      <c r="D1" s="9" t="s">
        <v>133</v>
      </c>
      <c r="E1" s="3" t="s">
        <v>72</v>
      </c>
      <c r="F1" s="2" t="s">
        <v>104</v>
      </c>
      <c r="G1" s="4">
        <v>0</v>
      </c>
      <c r="H1" t="s">
        <v>26</v>
      </c>
      <c r="I1" t="s">
        <v>134</v>
      </c>
      <c r="K1" t="s">
        <v>135</v>
      </c>
      <c r="L1" s="30" t="s">
        <v>136</v>
      </c>
      <c r="M1" t="s">
        <v>59</v>
      </c>
      <c r="N1" t="s">
        <v>104</v>
      </c>
      <c r="O1" t="s">
        <v>137</v>
      </c>
    </row>
    <row r="2" spans="1:15" x14ac:dyDescent="0.25">
      <c r="A2" t="s">
        <v>59</v>
      </c>
      <c r="B2" t="s">
        <v>138</v>
      </c>
      <c r="C2" t="s">
        <v>139</v>
      </c>
      <c r="D2" s="2" t="s">
        <v>140</v>
      </c>
      <c r="E2" s="1" t="s">
        <v>73</v>
      </c>
      <c r="F2" s="2" t="s">
        <v>141</v>
      </c>
      <c r="G2" s="4">
        <v>0.7</v>
      </c>
      <c r="H2" t="s">
        <v>142</v>
      </c>
      <c r="I2" t="s">
        <v>143</v>
      </c>
      <c r="K2" t="s">
        <v>10</v>
      </c>
      <c r="L2" s="30" t="s">
        <v>144</v>
      </c>
      <c r="M2" t="s">
        <v>145</v>
      </c>
      <c r="N2" t="s">
        <v>106</v>
      </c>
      <c r="O2" t="s">
        <v>138</v>
      </c>
    </row>
    <row r="3" spans="1:15" x14ac:dyDescent="0.25">
      <c r="A3" t="s">
        <v>145</v>
      </c>
      <c r="C3" t="s">
        <v>146</v>
      </c>
      <c r="D3" s="2" t="s">
        <v>147</v>
      </c>
      <c r="E3" s="1" t="s">
        <v>148</v>
      </c>
      <c r="F3" s="2" t="s">
        <v>106</v>
      </c>
      <c r="G3" s="4">
        <v>0.3</v>
      </c>
      <c r="H3" t="s">
        <v>149</v>
      </c>
      <c r="I3" t="s">
        <v>150</v>
      </c>
      <c r="L3" s="30" t="s">
        <v>151</v>
      </c>
      <c r="M3" t="s">
        <v>152</v>
      </c>
      <c r="N3" t="s">
        <v>141</v>
      </c>
    </row>
    <row r="4" spans="1:15" x14ac:dyDescent="0.25">
      <c r="A4" t="s">
        <v>152</v>
      </c>
      <c r="C4" t="s">
        <v>66</v>
      </c>
      <c r="E4" s="1" t="s">
        <v>153</v>
      </c>
      <c r="H4" t="s">
        <v>154</v>
      </c>
      <c r="I4" t="s">
        <v>155</v>
      </c>
      <c r="L4" t="s">
        <v>156</v>
      </c>
    </row>
    <row r="5" spans="1:15" x14ac:dyDescent="0.25">
      <c r="A5" t="s">
        <v>157</v>
      </c>
      <c r="E5" s="1" t="s">
        <v>158</v>
      </c>
      <c r="H5" t="s">
        <v>159</v>
      </c>
      <c r="I5" t="s">
        <v>32</v>
      </c>
      <c r="L5" s="30" t="s">
        <v>160</v>
      </c>
    </row>
    <row r="6" spans="1:15" x14ac:dyDescent="0.25">
      <c r="E6" s="1" t="s">
        <v>161</v>
      </c>
      <c r="I6" t="s">
        <v>162</v>
      </c>
      <c r="L6" s="30" t="s">
        <v>163</v>
      </c>
    </row>
    <row r="7" spans="1:15" x14ac:dyDescent="0.25">
      <c r="E7" s="1" t="s">
        <v>164</v>
      </c>
      <c r="I7" t="s">
        <v>165</v>
      </c>
      <c r="L7" s="30" t="s">
        <v>166</v>
      </c>
    </row>
    <row r="8" spans="1:15" x14ac:dyDescent="0.25">
      <c r="E8" s="1" t="s">
        <v>167</v>
      </c>
      <c r="L8" s="30" t="s">
        <v>113</v>
      </c>
    </row>
    <row r="9" spans="1:15" x14ac:dyDescent="0.25">
      <c r="L9" s="30" t="s">
        <v>168</v>
      </c>
    </row>
    <row r="10" spans="1:15" x14ac:dyDescent="0.25">
      <c r="L10" s="30" t="s">
        <v>169</v>
      </c>
    </row>
    <row r="11" spans="1:15" x14ac:dyDescent="0.25">
      <c r="L11" s="30" t="s">
        <v>12</v>
      </c>
    </row>
    <row r="12" spans="1:15" x14ac:dyDescent="0.25">
      <c r="L12" s="30" t="s">
        <v>170</v>
      </c>
    </row>
    <row r="13" spans="1:15" x14ac:dyDescent="0.25">
      <c r="L13" s="30" t="s">
        <v>171</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7" ma:contentTypeDescription="Crear nuevo documento." ma:contentTypeScope="" ma:versionID="9ed070f333dae9c408cc1c9418ec328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9ad137e19e70d4b2fc751bff472bdfb4"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ED4B5E-06A9-4E0B-BC66-D32CA995BA3E}">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DA12D23E-0C76-4638-9FC8-6D31BCCAFA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3F74B63-F599-4252-80C4-644A29E542F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valentina peña</cp:lastModifiedBy>
  <cp:revision/>
  <dcterms:created xsi:type="dcterms:W3CDTF">2020-12-07T14:41:17Z</dcterms:created>
  <dcterms:modified xsi:type="dcterms:W3CDTF">2024-01-19T15:43:09Z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ies>
</file>