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07"/>
  <workbookPr codeName="ThisWorkbook"/>
  <mc:AlternateContent xmlns:mc="http://schemas.openxmlformats.org/markup-compatibility/2006">
    <mc:Choice Requires="x15">
      <x15ac:absPath xmlns:x15ac="http://schemas.microsoft.com/office/spreadsheetml/2010/11/ac" url="C:\Users\ce02653\Desktop\ROLBERT ALAD RODRÍGUEZ LOZANO\"/>
    </mc:Choice>
  </mc:AlternateContent>
  <xr:revisionPtr revIDLastSave="0" documentId="8_{4A0B2163-CC53-4A56-A1F9-99E1102C4282}" xr6:coauthVersionLast="47" xr6:coauthVersionMax="47" xr10:uidLastSave="{00000000-0000-0000-0000-000000000000}"/>
  <bookViews>
    <workbookView xWindow="-110" yWindow="-110" windowWidth="19420" windowHeight="10300" firstSheet="1" activeTab="1"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<sst xmlns="http://schemas.openxmlformats.org/spreadsheetml/2006/main" count="235" uniqueCount="176">
  <si>
    <t>SOLICITUD DE ANTECEDENTES -ABOGADO EXTERNO-</t>
  </si>
  <si>
    <t>Radicado(23 digitos)</t>
  </si>
  <si>
    <t>11001400301220230087800</t>
  </si>
  <si>
    <t>Juzgado</t>
  </si>
  <si>
    <t>JUZGADO 12 CIVIL MUNICIPAL DE BOGOTÁ</t>
  </si>
  <si>
    <t>Demandado</t>
  </si>
  <si>
    <t>ALLIANZ SEGUROS S.A.A</t>
  </si>
  <si>
    <t xml:space="preserve">Demandante </t>
  </si>
  <si>
    <t>ROLBERT ALAD RODRIGUEZ LOZANO</t>
  </si>
  <si>
    <t>Tipo de vinculacion compañía</t>
  </si>
  <si>
    <t>DEMANDA DIRECTA</t>
  </si>
  <si>
    <t xml:space="preserve">Tipo de perjucio </t>
  </si>
  <si>
    <t>PÉRDIDA TOTAL DAÑOS</t>
  </si>
  <si>
    <t>INTERVINIENTE -Nombre de lesionado o muerto (s) del proceso</t>
  </si>
  <si>
    <t>N/A</t>
  </si>
  <si>
    <t xml:space="preserve">Numero de identificacion </t>
  </si>
  <si>
    <t xml:space="preserve">Domicilio </t>
  </si>
  <si>
    <t>Bogotá</t>
  </si>
  <si>
    <t xml:space="preserve">Telefono </t>
  </si>
  <si>
    <t>Correo electronico</t>
  </si>
  <si>
    <t>strolbertrodriguez@gmail.com</t>
  </si>
  <si>
    <t xml:space="preserve">Estado Civil </t>
  </si>
  <si>
    <t>No se indica</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</si>
  <si>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</si>
  <si>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</si>
  <si>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</si>
  <si>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</si>
  <si>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</si>
  <si>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</si>
  <si>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</si>
  <si>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NA</t>
  </si>
  <si>
    <t xml:space="preserve">Condicion </t>
  </si>
  <si>
    <t>Ocupante vehículo</t>
  </si>
  <si>
    <t>Fecha de los hechos</t>
  </si>
  <si>
    <t>28 de agosto de 2022</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</si>
  <si>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</si>
  <si>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</si>
  <si>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</si>
  <si>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1. El señor Rolbert Alad Rodríguez es propietario del vehículo de placas EHR-666, el cual se encntraba amparado por la póliza No. 023138362/0 expedida por Allianz Seguros S.A., de la cual el demandante también figura como tomador y beneficiario. 
2. El día 28 de agosto de 2022, el señor Rodríguez sufrió un accidente en la vía al Guamo, Tolima, en la que el vehículo cayó por un precipicio logrando el conductor salir del vehículo antes de que cayera al vacío. 
3. El asegurado solicitó la asistencia del seguro, por la cual lo trasladaron a él y recogieron el vehículo a través de una grúa. A la solicitud se le asignó el número de siniestro 11787997.
4. El vehículo fue trasladado al taller AUDATEX quien expdió una cotización de reparación por valor de $151.353.110, la cual se configura como pérdida total por ser mayor que el valor del vehículo. 
5. La compañía aseguradora le ofreció al asegurado la indemnización por arreglo directo en la que el conservaría el salvamento. No obstante, el asegurado no estuvo de acuerdo con la propuesta y procedió a realizar la reclamación a la compañía. 
6. Allianz Seguros objetó la reclamación bajo el argumento de que no estaban claras las circunstancais de tiempo, modo y lugar en las que ocurrió el siniestro. Por tal razón el asegurado decidió demandar a la compañía.</t>
  </si>
  <si>
    <t>Asegurado</t>
  </si>
  <si>
    <t>ROLBERT ALAD RODRÍGUEZ LOZANO</t>
  </si>
  <si>
    <t>Nit Asegurado</t>
  </si>
  <si>
    <t>Placa vehículo asegurado (si aplica)</t>
  </si>
  <si>
    <t>EHR-666</t>
  </si>
  <si>
    <t>No. Póliza vinculada</t>
  </si>
  <si>
    <t>023138362/0</t>
  </si>
  <si>
    <t>Fecha de asignación</t>
  </si>
  <si>
    <t>28 de noviembre de 2022</t>
  </si>
  <si>
    <t>Fecha de notificación</t>
  </si>
  <si>
    <t>21 de noviembre de 2022</t>
  </si>
  <si>
    <r>
      <t xml:space="preserve">Fecha de contestacion 
*Recomendación: </t>
    </r>
    <r>
      <rPr>
        <sz val="11"/>
        <color theme="1"/>
        <rFont val="Calibri"/>
        <family val="2"/>
        <scheme val="minor"/>
      </rPr>
      <t>Fecha máxima para contestar la demanda acorde a lo estiúlado en la norma.</t>
    </r>
  </si>
  <si>
    <t>19 de diciembre de 2022</t>
  </si>
  <si>
    <t>REMISION DE ANTECEDENTES - ABOGADO INTERNO-</t>
  </si>
  <si>
    <t>SINIESTRO - APLICATIVO</t>
  </si>
  <si>
    <t>SINIESTRO 117879997   LEGIS  APJ32160</t>
  </si>
  <si>
    <t>INTERVINIENTE</t>
  </si>
  <si>
    <t>PÓLIZA</t>
  </si>
  <si>
    <t>AMPARO A AFECTAR</t>
  </si>
  <si>
    <t>VALOR ASEGURADO</t>
  </si>
  <si>
    <t>DEDUCIBLE</t>
  </si>
  <si>
    <t>MODALIDAD</t>
  </si>
  <si>
    <t>OCURRENCIA</t>
  </si>
  <si>
    <t xml:space="preserve">VIGENCIA </t>
  </si>
  <si>
    <t>Desde las 00:00 horas del 19/08/2022 hasta las 24:00 horas del
18/08/2023</t>
  </si>
  <si>
    <t xml:space="preserve">SINIESTRO DENTRO DE LA VIGENCIA? </t>
  </si>
  <si>
    <t>SI</t>
  </si>
  <si>
    <t>CARTERA A DÍA</t>
  </si>
  <si>
    <t>COASEGURO</t>
  </si>
  <si>
    <t>PROPIO</t>
  </si>
  <si>
    <t xml:space="preserve">ASEGURADORAS  </t>
  </si>
  <si>
    <t xml:space="preserve">% DE PARTICIPACION </t>
  </si>
  <si>
    <t>ALLIANZ</t>
  </si>
  <si>
    <t>REASEGURO- SUPERA LOS $500M-</t>
  </si>
  <si>
    <t>LARGE GLOSSES</t>
  </si>
  <si>
    <t>MOTIVO DE LA DEMANDA</t>
  </si>
  <si>
    <t xml:space="preserve">Objetado por la Compañía </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</si>
  <si>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</si>
  <si>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</si>
  <si>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</si>
  <si>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</si>
  <si>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</si>
  <si>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</si>
  <si>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</si>
  <si>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</si>
  <si>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</si>
  <si>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</si>
  <si>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</si>
  <si>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</si>
  <si>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</si>
  <si>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</si>
  <si>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</si>
  <si>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</si>
  <si>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</si>
  <si>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</si>
  <si>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</si>
  <si>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</si>
  <si>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</si>
  <si>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</si>
  <si>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</si>
  <si>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</si>
  <si>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</si>
  <si>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</si>
  <si>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</si>
  <si>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</si>
  <si>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</si>
  <si>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</si>
  <si>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</si>
  <si>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</si>
  <si>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</si>
  <si>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</si>
  <si>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</si>
  <si>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</si>
  <si>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</si>
  <si>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</si>
  <si>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</si>
  <si>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</si>
  <si>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</si>
  <si>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</si>
  <si>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</si>
  <si>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</si>
  <si>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</si>
  <si>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</si>
  <si>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</si>
  <si>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</si>
  <si>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</si>
  <si>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</si>
  <si>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</si>
  <si>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</si>
  <si>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</si>
  <si>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</si>
  <si>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</si>
  <si>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</si>
  <si>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</si>
  <si>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</si>
  <si>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</si>
  <si>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</si>
  <si>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</si>
  <si>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</si>
  <si>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</si>
  <si>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LLAMADA EN GARANTIA</t>
  </si>
  <si>
    <t xml:space="preserve">RCE LESIONES </t>
  </si>
  <si>
    <t xml:space="preserve">SI </t>
  </si>
  <si>
    <t>NO</t>
  </si>
  <si>
    <t>CEDIDO</t>
  </si>
  <si>
    <t>FACULTATIVO</t>
  </si>
  <si>
    <t>REMOTO</t>
  </si>
  <si>
    <t xml:space="preserve">Ocupado-trabajador cuenta ajena </t>
  </si>
  <si>
    <t xml:space="preserve">Ciclista </t>
  </si>
  <si>
    <t>RCE HOMICIDIO</t>
  </si>
  <si>
    <t>CLAIMS MADE</t>
  </si>
  <si>
    <t>ACEPTADO</t>
  </si>
  <si>
    <t>AUTOMATICO</t>
  </si>
  <si>
    <t>Pretensiones elevadas- reclamación Compañía</t>
  </si>
  <si>
    <t>Ocupado - Autonomo</t>
  </si>
  <si>
    <t>Cliclista vehículo</t>
  </si>
  <si>
    <t>RCE HOMICIDIO-LESION</t>
  </si>
  <si>
    <t>SUNSET</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</si>
  <si>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</si>
  <si>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</si>
  <si>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</si>
  <si>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</si>
  <si>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</si>
  <si>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</si>
  <si>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</si>
  <si>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</si>
  <si>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</si>
  <si>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</si>
  <si>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</si>
  <si>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</si>
  <si>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</si>
  <si>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</si>
  <si>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</si>
  <si>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</si>
  <si>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</si>
  <si>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SUSTRACCIÓN TOTAL</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</si>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</sst>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 #,##0;[Red]\-&quot;$&quot;\ #,##0"/>
    <numFmt numFmtId="165" formatCode="_-&quot;$&quot;\ * #,##0_-;\-&quot;$&quot;\ * #,##0_-;_-&quot;$&quot;\ * &quot;-&quot;_-;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165"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108">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165"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165"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165"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165"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165" fontId="6" fillId="7" borderId="1" xfId="1" applyFont="1" applyFill="1" applyBorder="1" applyAlignment="1" applyProtection="1">
      <alignment horizontal="center" vertical="top"/>
      <protection locked="0"/>
    </xf>
    <xf numFmtId="165"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2" fillId="8" borderId="1" xfId="0" applyFont="1" applyFill="1" applyBorder="1" applyAlignment="1">
      <alignment horizontal="justify" vertical="top" wrapText="1"/>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0" fontId="0" fillId="8" borderId="1" xfId="0" applyFill="1" applyBorder="1" applyAlignment="1">
      <alignment horizontal="justify" vertical="top" wrapText="1"/>
    </xf>
    <xf numFmtId="0" fontId="0" fillId="0" borderId="1" xfId="0" applyBorder="1" applyAlignment="1">
      <alignment horizontal="justify" vertical="top" wrapText="1"/>
    </xf>
    <xf numFmtId="0" fontId="7" fillId="0" borderId="1" xfId="3"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3"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164" fontId="0" fillId="0" borderId="1" xfId="1" applyNumberFormat="1" applyFont="1" applyBorder="1" applyAlignment="1">
      <alignment horizontal="justify" vertical="top" wrapText="1"/>
    </xf>
    <xf numFmtId="165"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165" fontId="0" fillId="0" borderId="2" xfId="1" applyFont="1" applyBorder="1" applyAlignment="1">
      <alignment horizontal="center" vertical="top" wrapText="1"/>
    </xf>
    <xf numFmtId="165"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165" fontId="0" fillId="0" borderId="2" xfId="1" applyFont="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5" fontId="0" fillId="5" borderId="2" xfId="1" applyFont="1" applyFill="1" applyBorder="1" applyAlignment="1" applyProtection="1">
      <alignment horizontal="justify" vertical="top"/>
      <protection locked="0"/>
    </xf>
    <xf numFmtId="165"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5"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165" fontId="0" fillId="5" borderId="1" xfId="1" applyFont="1" applyFill="1" applyBorder="1" applyAlignment="1">
      <alignment horizontal="justify" vertical="top"/>
    </xf>
    <xf numFmtId="165" fontId="0" fillId="0" borderId="1" xfId="0" applyNumberFormat="1" applyBorder="1" applyAlignment="1">
      <alignment horizontal="justify" vertical="top"/>
    </xf>
  </cellXfs>
  <cellStyles count="4">
    <cellStyle name="Hipervínculo" xfId="3" builtinId="8"/>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trolbertrodriguez@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32" zoomScaleNormal="100" workbookViewId="0">
      <selection activeCell="B34" sqref="B34:C34"/>
    </sheetView>
  </sheetViews>
  <sheetFormatPr defaultColWidth="0" defaultRowHeight="14.45"/>
  <cols>
    <col min="1" max="1" width="53.42578125" style="8" customWidth="1"/>
    <col min="2" max="2" width="55.140625" style="8" customWidth="1"/>
    <col min="3" max="3" width="19.140625" style="8" customWidth="1"/>
    <col min="4" max="16384" width="11.42578125" style="2" hidden="1"/>
  </cols>
  <sheetData>
    <row r="1" spans="1:3" ht="18.600000000000001">
      <c r="A1" s="55" t="s">
        <v>0</v>
      </c>
      <c r="B1" s="55"/>
      <c r="C1" s="55"/>
    </row>
    <row r="2" spans="1:3">
      <c r="A2" s="5" t="s">
        <v>1</v>
      </c>
      <c r="B2" s="60" t="s">
        <v>2</v>
      </c>
      <c r="C2" s="61"/>
    </row>
    <row r="3" spans="1:3">
      <c r="A3" s="5" t="s">
        <v>3</v>
      </c>
      <c r="B3" s="56" t="s">
        <v>4</v>
      </c>
      <c r="C3" s="57"/>
    </row>
    <row r="4" spans="1:3">
      <c r="A4" s="5" t="s">
        <v>5</v>
      </c>
      <c r="B4" s="56" t="s">
        <v>6</v>
      </c>
      <c r="C4" s="57"/>
    </row>
    <row r="5" spans="1:3" ht="31.5" customHeight="1">
      <c r="A5" s="5" t="s">
        <v>7</v>
      </c>
      <c r="B5" s="56" t="s">
        <v>8</v>
      </c>
      <c r="C5" s="57"/>
    </row>
    <row r="6" spans="1:3">
      <c r="A6" s="5" t="s">
        <v>9</v>
      </c>
      <c r="B6" s="51" t="s">
        <v>10</v>
      </c>
      <c r="C6" s="51"/>
    </row>
    <row r="7" spans="1:3">
      <c r="A7" s="27" t="s">
        <v>11</v>
      </c>
      <c r="B7" s="56" t="s">
        <v>12</v>
      </c>
      <c r="C7" s="57"/>
    </row>
    <row r="8" spans="1:3" ht="23.1" customHeight="1">
      <c r="A8" s="28" t="s">
        <v>13</v>
      </c>
      <c r="B8" s="51" t="s">
        <v>14</v>
      </c>
      <c r="C8" s="51"/>
    </row>
    <row r="9" spans="1:3">
      <c r="A9" s="28" t="s">
        <v>15</v>
      </c>
      <c r="B9" s="51">
        <v>1108933852</v>
      </c>
      <c r="C9" s="51"/>
    </row>
    <row r="10" spans="1:3">
      <c r="A10" s="28" t="s">
        <v>16</v>
      </c>
      <c r="B10" s="49" t="s">
        <v>17</v>
      </c>
      <c r="C10" s="49"/>
    </row>
    <row r="11" spans="1:3" ht="30" customHeight="1">
      <c r="A11" s="29" t="s">
        <v>18</v>
      </c>
      <c r="B11" s="49"/>
      <c r="C11" s="49"/>
    </row>
    <row r="12" spans="1:3" ht="30" customHeight="1">
      <c r="A12" s="5" t="s">
        <v>19</v>
      </c>
      <c r="B12" s="50" t="s">
        <v>20</v>
      </c>
      <c r="C12" s="49"/>
    </row>
    <row r="13" spans="1:3">
      <c r="A13" s="5" t="s">
        <v>21</v>
      </c>
      <c r="B13" s="51" t="s">
        <v>22</v>
      </c>
      <c r="C13" s="51"/>
    </row>
    <row r="14" spans="1:3">
      <c r="A14" s="5" t="s">
        <v>23</v>
      </c>
      <c r="B14" s="52" t="s">
        <v>22</v>
      </c>
      <c r="C14" s="51"/>
    </row>
    <row r="15" spans="1:3">
      <c r="A15" s="5" t="s">
        <v>24</v>
      </c>
      <c r="B15" s="51" t="s">
        <v>22</v>
      </c>
      <c r="C15" s="51"/>
    </row>
    <row r="16" spans="1:3">
      <c r="A16" s="5" t="s">
        <v>25</v>
      </c>
      <c r="B16" s="51" t="s">
        <v>14</v>
      </c>
      <c r="C16" s="51"/>
    </row>
    <row r="17" spans="1:3" ht="15" customHeight="1">
      <c r="A17" s="5" t="s">
        <v>26</v>
      </c>
      <c r="B17" s="49"/>
      <c r="C17" s="49"/>
    </row>
    <row r="18" spans="1:3">
      <c r="A18" s="5" t="s">
        <v>27</v>
      </c>
      <c r="B18" s="49" t="s">
        <v>22</v>
      </c>
      <c r="C18" s="49"/>
    </row>
    <row r="19" spans="1:3" ht="18.75" customHeight="1">
      <c r="A19" s="5" t="s">
        <v>28</v>
      </c>
      <c r="B19" s="58" t="s">
        <v>22</v>
      </c>
      <c r="C19" s="59"/>
    </row>
    <row r="20" spans="1:3">
      <c r="A20" s="5" t="s">
        <v>29</v>
      </c>
      <c r="B20" s="51" t="s">
        <v>30</v>
      </c>
      <c r="C20" s="51"/>
    </row>
    <row r="21" spans="1:3" ht="17.25" customHeight="1">
      <c r="A21" s="5" t="s">
        <v>31</v>
      </c>
      <c r="B21" s="49" t="s">
        <v>32</v>
      </c>
      <c r="C21" s="49"/>
    </row>
    <row r="22" spans="1:3">
      <c r="A22" s="44" t="s">
        <v>33</v>
      </c>
      <c r="B22" s="48" t="s">
        <v>34</v>
      </c>
      <c r="C22" s="48"/>
    </row>
    <row r="23" spans="1:3">
      <c r="A23" s="28" t="s">
        <v>35</v>
      </c>
      <c r="B23" s="47"/>
      <c r="C23" s="45"/>
    </row>
    <row r="24" spans="1:3">
      <c r="A24" s="28" t="s">
        <v>36</v>
      </c>
      <c r="B24" s="47"/>
      <c r="C24" s="45"/>
    </row>
    <row r="25" spans="1:3">
      <c r="A25" s="62" t="s">
        <v>37</v>
      </c>
      <c r="B25" s="45" t="s">
        <v>38</v>
      </c>
      <c r="C25" s="46"/>
    </row>
    <row r="26" spans="1:3">
      <c r="A26" s="62"/>
      <c r="B26" s="46"/>
      <c r="C26" s="46"/>
    </row>
    <row r="27" spans="1:3" ht="100.5" customHeight="1">
      <c r="A27" s="62"/>
      <c r="B27" s="46"/>
      <c r="C27" s="46"/>
    </row>
    <row r="28" spans="1:3">
      <c r="A28" s="28" t="s">
        <v>39</v>
      </c>
      <c r="B28" s="46" t="s">
        <v>40</v>
      </c>
      <c r="C28" s="46"/>
    </row>
    <row r="29" spans="1:3">
      <c r="A29" s="28" t="s">
        <v>41</v>
      </c>
      <c r="B29" s="51">
        <v>1108933852</v>
      </c>
      <c r="C29" s="51"/>
    </row>
    <row r="30" spans="1:3">
      <c r="A30" s="28" t="s">
        <v>42</v>
      </c>
      <c r="B30" s="46" t="s">
        <v>43</v>
      </c>
      <c r="C30" s="46"/>
    </row>
    <row r="31" spans="1:3">
      <c r="A31" s="28" t="s">
        <v>44</v>
      </c>
      <c r="B31" s="46" t="s">
        <v>45</v>
      </c>
      <c r="C31" s="46"/>
    </row>
    <row r="32" spans="1:3">
      <c r="A32" s="28" t="s">
        <v>46</v>
      </c>
      <c r="B32" s="53" t="s">
        <v>47</v>
      </c>
      <c r="C32" s="54"/>
    </row>
    <row r="33" spans="1:3">
      <c r="A33" s="5" t="s">
        <v>48</v>
      </c>
      <c r="B33" s="52" t="s">
        <v>49</v>
      </c>
      <c r="C33" s="52"/>
    </row>
    <row r="34" spans="1:3" ht="43.5">
      <c r="A34" s="5" t="s">
        <v>50</v>
      </c>
      <c r="B34" s="52" t="s">
        <v>51</v>
      </c>
      <c r="C34" s="51"/>
    </row>
    <row r="37" spans="1:3" ht="15" customHeight="1"/>
    <row r="38" spans="1:3" ht="15" customHeight="1"/>
    <row r="45" spans="1:3" ht="15" customHeight="1"/>
    <row r="50" spans="6:6" ht="18" customHeight="1"/>
    <row r="53" spans="6:6">
      <c r="F53" s="4"/>
    </row>
    <row r="54" spans="6:6">
      <c r="F54" s="4"/>
    </row>
    <row r="55" spans="6:6">
      <c r="F55" s="4"/>
    </row>
    <row r="66" ht="36" customHeight="1"/>
    <row r="78" ht="33.75" customHeight="1"/>
    <row r="79" ht="33.75" customHeight="1"/>
    <row r="80" ht="33.75" customHeight="1"/>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hyperlinks>
    <hyperlink ref="B12" r:id="rId1" xr:uid="{F9B69A50-5A9E-7142-91EC-29CCB5AA4D9D}"/>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abSelected="1" zoomScale="85" zoomScaleNormal="85" workbookViewId="0">
      <selection activeCell="B8" sqref="B8:C8"/>
    </sheetView>
  </sheetViews>
  <sheetFormatPr defaultColWidth="0" defaultRowHeight="14.45"/>
  <cols>
    <col min="1" max="1" width="49.85546875" customWidth="1"/>
    <col min="2" max="2" width="31.42578125" customWidth="1"/>
    <col min="3" max="3" width="90.140625" customWidth="1"/>
    <col min="4" max="16384" width="11.42578125" hidden="1"/>
  </cols>
  <sheetData>
    <row r="1" spans="1:3" ht="18.600000000000001">
      <c r="A1" s="63" t="s">
        <v>52</v>
      </c>
      <c r="B1" s="63"/>
      <c r="C1" s="63"/>
    </row>
    <row r="2" spans="1:3" ht="15.75" customHeight="1">
      <c r="A2" s="20" t="s">
        <v>53</v>
      </c>
      <c r="B2" s="64" t="s">
        <v>54</v>
      </c>
      <c r="C2" s="65"/>
    </row>
    <row r="3" spans="1:3" s="2" customFormat="1">
      <c r="A3" s="5" t="s">
        <v>1</v>
      </c>
      <c r="B3" s="51" t="str">
        <f>'AUTOS  NOTA 322'!B2:C2</f>
        <v>11001400301220230087800</v>
      </c>
      <c r="C3" s="51"/>
    </row>
    <row r="4" spans="1:3" s="2" customFormat="1">
      <c r="A4" s="5" t="s">
        <v>3</v>
      </c>
      <c r="B4" s="51" t="str">
        <f>'AUTOS  NOTA 322'!B3:C3</f>
        <v>JUZGADO 12 CIVIL MUNICIPAL DE BOGOTÁ</v>
      </c>
      <c r="C4" s="51"/>
    </row>
    <row r="5" spans="1:3" s="2" customFormat="1">
      <c r="A5" s="5" t="s">
        <v>5</v>
      </c>
      <c r="B5" s="51" t="str">
        <f>'AUTOS  NOTA 322'!B4:C4</f>
        <v>ALLIANZ SEGUROS S.A.A</v>
      </c>
      <c r="C5" s="51"/>
    </row>
    <row r="6" spans="1:3" s="2" customFormat="1">
      <c r="A6" s="5" t="s">
        <v>7</v>
      </c>
      <c r="B6" s="51" t="str">
        <f>'AUTOS  NOTA 322'!B5:C5</f>
        <v>ROLBERT ALAD RODRIGUEZ LOZANO</v>
      </c>
      <c r="C6" s="51"/>
    </row>
    <row r="7" spans="1:3" s="2" customFormat="1">
      <c r="A7" s="5" t="s">
        <v>9</v>
      </c>
      <c r="B7" s="51" t="str">
        <f>'AUTOS  NOTA 322'!B6:C6</f>
        <v>DEMANDA DIRECTA</v>
      </c>
      <c r="C7" s="51"/>
    </row>
    <row r="8" spans="1:3" s="2" customFormat="1">
      <c r="A8" s="31" t="s">
        <v>55</v>
      </c>
      <c r="B8" s="51" t="str">
        <f>'AUTOS  NOTA 322'!B7:C8</f>
        <v>N/A</v>
      </c>
      <c r="C8" s="51"/>
    </row>
    <row r="9" spans="1:3">
      <c r="A9" s="20" t="s">
        <v>56</v>
      </c>
      <c r="B9" s="51">
        <v>23138362</v>
      </c>
      <c r="C9" s="51"/>
    </row>
    <row r="10" spans="1:3">
      <c r="A10" s="20" t="s">
        <v>57</v>
      </c>
      <c r="B10" s="51" t="s">
        <v>12</v>
      </c>
      <c r="C10" s="51"/>
    </row>
    <row r="11" spans="1:3">
      <c r="A11" s="20" t="s">
        <v>58</v>
      </c>
      <c r="B11" s="78">
        <v>69000000</v>
      </c>
      <c r="C11" s="79"/>
    </row>
    <row r="12" spans="1:3">
      <c r="A12" s="20" t="s">
        <v>59</v>
      </c>
      <c r="B12" s="83">
        <v>0</v>
      </c>
      <c r="C12" s="79"/>
    </row>
    <row r="13" spans="1:3">
      <c r="A13" s="20" t="s">
        <v>60</v>
      </c>
      <c r="B13" s="56" t="s">
        <v>61</v>
      </c>
      <c r="C13" s="57"/>
    </row>
    <row r="14" spans="1:3">
      <c r="A14" s="20" t="s">
        <v>62</v>
      </c>
      <c r="B14" s="49" t="s">
        <v>63</v>
      </c>
      <c r="C14" s="51"/>
    </row>
    <row r="15" spans="1:3">
      <c r="A15" s="20" t="s">
        <v>64</v>
      </c>
      <c r="B15" s="51" t="s">
        <v>65</v>
      </c>
      <c r="C15" s="51"/>
    </row>
    <row r="16" spans="1:3">
      <c r="A16" s="20" t="s">
        <v>66</v>
      </c>
      <c r="B16" s="51" t="s">
        <v>65</v>
      </c>
      <c r="C16" s="51"/>
    </row>
    <row r="17" spans="1:3">
      <c r="A17" s="80" t="s">
        <v>67</v>
      </c>
      <c r="B17" s="51" t="s">
        <v>68</v>
      </c>
      <c r="C17" s="51"/>
    </row>
    <row r="18" spans="1:3">
      <c r="A18" s="81"/>
      <c r="B18" s="10" t="s">
        <v>69</v>
      </c>
      <c r="C18" s="10" t="s">
        <v>70</v>
      </c>
    </row>
    <row r="19" spans="1:3">
      <c r="A19" s="81"/>
      <c r="B19" s="6" t="s">
        <v>71</v>
      </c>
      <c r="C19" s="6"/>
    </row>
    <row r="20" spans="1:3">
      <c r="A20" s="81"/>
      <c r="B20" s="6"/>
      <c r="C20" s="6"/>
    </row>
    <row r="21" spans="1:3">
      <c r="A21" s="82"/>
      <c r="B21" s="6"/>
      <c r="C21" s="6"/>
    </row>
    <row r="22" spans="1:3">
      <c r="A22" s="20" t="s">
        <v>72</v>
      </c>
      <c r="B22" s="51"/>
      <c r="C22" s="51"/>
    </row>
    <row r="23" spans="1:3">
      <c r="A23" s="20" t="s">
        <v>73</v>
      </c>
      <c r="B23" s="64"/>
      <c r="C23" s="65"/>
    </row>
    <row r="24" spans="1:3">
      <c r="A24" s="20" t="s">
        <v>74</v>
      </c>
      <c r="B24" s="51" t="s">
        <v>75</v>
      </c>
      <c r="C24" s="51"/>
    </row>
    <row r="25" spans="1:3">
      <c r="A25" s="20" t="s">
        <v>76</v>
      </c>
      <c r="B25" s="51"/>
      <c r="C25" s="51"/>
    </row>
    <row r="26" spans="1:3">
      <c r="A26" s="20" t="s">
        <v>77</v>
      </c>
      <c r="B26" s="51"/>
      <c r="C26" s="51"/>
    </row>
    <row r="27" spans="1:3">
      <c r="A27" s="19" t="s">
        <v>78</v>
      </c>
      <c r="B27" s="51"/>
      <c r="C27" s="51"/>
    </row>
    <row r="28" spans="1:3">
      <c r="A28" s="66" t="s">
        <v>79</v>
      </c>
      <c r="B28" s="66"/>
      <c r="C28" s="66"/>
    </row>
    <row r="29" spans="1:3">
      <c r="A29" s="76" t="s">
        <v>80</v>
      </c>
      <c r="B29" s="77"/>
      <c r="C29" s="11"/>
    </row>
    <row r="30" spans="1:3">
      <c r="A30" s="76" t="s">
        <v>81</v>
      </c>
      <c r="B30" s="77"/>
      <c r="C30" s="11"/>
    </row>
    <row r="31" spans="1:3">
      <c r="A31" s="76" t="s">
        <v>82</v>
      </c>
      <c r="B31" s="77"/>
      <c r="C31" s="12"/>
    </row>
    <row r="32" spans="1:3">
      <c r="A32" s="76" t="s">
        <v>83</v>
      </c>
      <c r="B32" s="77"/>
      <c r="C32" s="11"/>
    </row>
    <row r="33" spans="1:3">
      <c r="A33" s="76" t="s">
        <v>84</v>
      </c>
      <c r="B33" s="77"/>
      <c r="C33" s="11"/>
    </row>
    <row r="34" spans="1:3">
      <c r="A34" s="76" t="s">
        <v>85</v>
      </c>
      <c r="B34" s="77"/>
      <c r="C34" s="13"/>
    </row>
    <row r="35" spans="1:3">
      <c r="A35" s="67" t="s">
        <v>86</v>
      </c>
      <c r="B35" s="68"/>
      <c r="C35" s="14"/>
    </row>
    <row r="36" spans="1:3">
      <c r="A36" s="67" t="s">
        <v>87</v>
      </c>
      <c r="B36" s="68"/>
      <c r="C36" s="15"/>
    </row>
    <row r="37" spans="1:3">
      <c r="A37" s="69" t="s">
        <v>88</v>
      </c>
      <c r="B37" s="70"/>
      <c r="C37" s="15"/>
    </row>
    <row r="38" spans="1:3">
      <c r="A38" s="71"/>
      <c r="B38" s="72"/>
      <c r="C38" s="15"/>
    </row>
    <row r="39" spans="1:3">
      <c r="A39" s="73"/>
      <c r="B39" s="74"/>
      <c r="C39" s="15"/>
    </row>
    <row r="40" spans="1:3">
      <c r="A40" s="75" t="s">
        <v>89</v>
      </c>
      <c r="B40" s="75"/>
      <c r="C40" s="75"/>
    </row>
    <row r="41" spans="1:3">
      <c r="A41" s="17" t="s">
        <v>90</v>
      </c>
      <c r="B41" s="18"/>
      <c r="C41" s="15"/>
    </row>
    <row r="42" spans="1:3">
      <c r="A42" s="67" t="s">
        <v>91</v>
      </c>
      <c r="B42" s="68"/>
      <c r="C42" s="15"/>
    </row>
    <row r="43" spans="1:3">
      <c r="A43" s="67" t="s">
        <v>92</v>
      </c>
      <c r="B43" s="68"/>
      <c r="C43" s="15"/>
    </row>
    <row r="44" spans="1:3">
      <c r="A44" s="17" t="s">
        <v>93</v>
      </c>
      <c r="B44" s="18"/>
      <c r="C44" s="15"/>
    </row>
    <row r="45" spans="1:3">
      <c r="A45" s="17" t="s">
        <v>94</v>
      </c>
      <c r="B45" s="18"/>
      <c r="C45" s="15"/>
    </row>
    <row r="46" spans="1:3">
      <c r="A46" s="67" t="s">
        <v>95</v>
      </c>
      <c r="B46" s="68"/>
      <c r="C46" s="15"/>
    </row>
    <row r="47" spans="1:3">
      <c r="A47" s="17" t="s">
        <v>96</v>
      </c>
      <c r="B47" s="16"/>
      <c r="C47" s="15"/>
    </row>
    <row r="48" spans="1:3">
      <c r="A48" s="67" t="s">
        <v>97</v>
      </c>
      <c r="B48" s="68"/>
      <c r="C48" s="15"/>
    </row>
    <row r="49" spans="1:3">
      <c r="A49" s="67" t="s">
        <v>98</v>
      </c>
      <c r="B49" s="68"/>
      <c r="C49" s="15"/>
    </row>
    <row r="50" spans="1:3">
      <c r="A50" s="67" t="s">
        <v>88</v>
      </c>
      <c r="B50" s="68"/>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zoomScaleNormal="100" workbookViewId="0">
      <selection activeCell="C38" sqref="C38"/>
    </sheetView>
  </sheetViews>
  <sheetFormatPr defaultColWidth="0" defaultRowHeight="14.45"/>
  <cols>
    <col min="1" max="1" width="41.85546875" customWidth="1"/>
    <col min="2" max="2" width="35.42578125" customWidth="1"/>
    <col min="3" max="3" width="54.85546875" customWidth="1"/>
    <col min="4" max="8" width="11.42578125" hidden="1" customWidth="1"/>
    <col min="9" max="9" width="12" hidden="1" customWidth="1"/>
    <col min="10" max="16384" width="11.42578125" hidden="1"/>
  </cols>
  <sheetData>
    <row r="1" spans="1:9" ht="18.600000000000001">
      <c r="A1" s="63" t="s">
        <v>99</v>
      </c>
      <c r="B1" s="63"/>
      <c r="C1" s="63"/>
    </row>
    <row r="2" spans="1:9" ht="15" customHeight="1">
      <c r="A2" s="35" t="s">
        <v>53</v>
      </c>
      <c r="B2" s="88" t="str">
        <f>'AUTOS NOTA 321'!B2:C2</f>
        <v>SINIESTRO 117879997   LEGIS  APJ32160</v>
      </c>
      <c r="C2" s="89"/>
    </row>
    <row r="3" spans="1:9">
      <c r="A3" s="36" t="s">
        <v>1</v>
      </c>
      <c r="B3" s="92" t="str">
        <f>'AUTOS  NOTA 322'!B2:C2</f>
        <v>11001400301220230087800</v>
      </c>
      <c r="C3" s="92"/>
    </row>
    <row r="4" spans="1:9">
      <c r="A4" s="36" t="s">
        <v>3</v>
      </c>
      <c r="B4" s="92" t="str">
        <f>'AUTOS  NOTA 322'!B3:C3</f>
        <v>JUZGADO 12 CIVIL MUNICIPAL DE BOGOTÁ</v>
      </c>
      <c r="C4" s="92"/>
    </row>
    <row r="5" spans="1:9">
      <c r="A5" s="36" t="s">
        <v>5</v>
      </c>
      <c r="B5" s="92" t="str">
        <f>'AUTOS  NOTA 322'!B4:C4</f>
        <v>ALLIANZ SEGUROS S.A.A</v>
      </c>
      <c r="C5" s="92"/>
    </row>
    <row r="6" spans="1:9" ht="15" customHeight="1">
      <c r="A6" s="36" t="s">
        <v>7</v>
      </c>
      <c r="B6" s="92" t="str">
        <f>'AUTOS  NOTA 322'!B5:C5</f>
        <v>ROLBERT ALAD RODRIGUEZ LOZANO</v>
      </c>
      <c r="C6" s="92"/>
    </row>
    <row r="7" spans="1:9">
      <c r="A7" s="36" t="s">
        <v>9</v>
      </c>
      <c r="B7" s="92" t="str">
        <f>'AUTOS  NOTA 322'!B6:C6</f>
        <v>DEMANDA DIRECTA</v>
      </c>
      <c r="C7" s="92"/>
    </row>
    <row r="8" spans="1:9">
      <c r="A8" s="38" t="s">
        <v>55</v>
      </c>
      <c r="B8" s="92" t="str">
        <f>'AUTOS  NOTA 322'!B7:C8</f>
        <v>N/A</v>
      </c>
      <c r="C8" s="92"/>
    </row>
    <row r="9" spans="1:9" ht="29.1">
      <c r="A9" s="36" t="s">
        <v>100</v>
      </c>
      <c r="B9" s="86">
        <f>SUM(C11,C12,C14,C15,C17)</f>
        <v>0</v>
      </c>
      <c r="C9" s="87"/>
    </row>
    <row r="10" spans="1:9">
      <c r="A10" s="93" t="s">
        <v>101</v>
      </c>
      <c r="B10" s="90" t="s">
        <v>102</v>
      </c>
      <c r="C10" s="91"/>
    </row>
    <row r="11" spans="1:9">
      <c r="A11" s="93"/>
      <c r="B11" s="37" t="s">
        <v>103</v>
      </c>
      <c r="C11" s="32"/>
    </row>
    <row r="12" spans="1:9">
      <c r="A12" s="93"/>
      <c r="B12" s="37" t="s">
        <v>104</v>
      </c>
      <c r="C12" s="32"/>
    </row>
    <row r="13" spans="1:9">
      <c r="A13" s="93"/>
      <c r="B13" s="90"/>
      <c r="C13" s="91"/>
    </row>
    <row r="14" spans="1:9">
      <c r="A14" s="93"/>
      <c r="B14" s="37" t="s">
        <v>105</v>
      </c>
      <c r="C14" s="40"/>
    </row>
    <row r="15" spans="1:9">
      <c r="A15" s="93"/>
      <c r="B15" s="37" t="s">
        <v>106</v>
      </c>
      <c r="C15" s="40"/>
      <c r="E15" t="s">
        <v>107</v>
      </c>
      <c r="F15" s="22">
        <v>0.7</v>
      </c>
    </row>
    <row r="16" spans="1:9">
      <c r="A16" s="93"/>
      <c r="B16" s="90" t="s">
        <v>108</v>
      </c>
      <c r="C16" s="91"/>
      <c r="E16" t="s">
        <v>109</v>
      </c>
      <c r="F16" s="23">
        <v>0.3</v>
      </c>
      <c r="I16" s="25"/>
    </row>
    <row r="17" spans="1:9">
      <c r="A17" s="93"/>
      <c r="B17" s="37"/>
      <c r="C17" s="41"/>
      <c r="F17" s="26"/>
      <c r="I17" s="25"/>
    </row>
    <row r="18" spans="1:9" ht="23.25" customHeight="1">
      <c r="A18" s="39" t="s">
        <v>110</v>
      </c>
      <c r="B18" s="88" t="s">
        <v>107</v>
      </c>
      <c r="C18" s="89"/>
    </row>
    <row r="19" spans="1:9" ht="57.95">
      <c r="A19" s="36" t="s">
        <v>111</v>
      </c>
      <c r="B19" s="100"/>
      <c r="C19" s="101"/>
    </row>
    <row r="20" spans="1:9" ht="15" customHeight="1">
      <c r="A20" s="21" t="s">
        <v>112</v>
      </c>
      <c r="B20" s="97">
        <f>((C22+C23+C25+C26+C30+C28+C32+C34+C29+C33)-C37)*C36*C38</f>
        <v>0</v>
      </c>
      <c r="C20" s="97"/>
    </row>
    <row r="21" spans="1:9">
      <c r="A21" s="7" t="s">
        <v>113</v>
      </c>
      <c r="B21" s="102" t="s">
        <v>102</v>
      </c>
      <c r="C21" s="103"/>
    </row>
    <row r="22" spans="1:9">
      <c r="A22" s="84"/>
      <c r="B22" s="37" t="s">
        <v>103</v>
      </c>
      <c r="C22" s="32">
        <v>0</v>
      </c>
    </row>
    <row r="23" spans="1:9">
      <c r="A23" s="85"/>
      <c r="B23" s="37" t="s">
        <v>104</v>
      </c>
      <c r="C23" s="32">
        <v>0</v>
      </c>
    </row>
    <row r="24" spans="1:9">
      <c r="A24" s="85"/>
      <c r="B24" s="90" t="s">
        <v>114</v>
      </c>
      <c r="C24" s="91"/>
    </row>
    <row r="25" spans="1:9">
      <c r="A25" s="85"/>
      <c r="B25" s="37" t="s">
        <v>105</v>
      </c>
      <c r="C25" s="32">
        <v>0</v>
      </c>
    </row>
    <row r="26" spans="1:9" ht="29.1" customHeight="1">
      <c r="A26" s="85"/>
      <c r="B26" s="37" t="s">
        <v>115</v>
      </c>
      <c r="C26" s="32">
        <v>0</v>
      </c>
    </row>
    <row r="27" spans="1:9">
      <c r="A27" s="85"/>
      <c r="B27" s="90" t="s">
        <v>116</v>
      </c>
      <c r="C27" s="91"/>
    </row>
    <row r="28" spans="1:9">
      <c r="A28" s="85"/>
      <c r="B28" s="37" t="s">
        <v>117</v>
      </c>
      <c r="C28" s="32">
        <v>0</v>
      </c>
    </row>
    <row r="29" spans="1:9">
      <c r="A29" s="85"/>
      <c r="B29" s="37" t="s">
        <v>103</v>
      </c>
      <c r="C29" s="32">
        <v>0</v>
      </c>
    </row>
    <row r="30" spans="1:9">
      <c r="A30" s="85"/>
      <c r="B30" s="37" t="s">
        <v>104</v>
      </c>
      <c r="C30" s="32">
        <v>0</v>
      </c>
    </row>
    <row r="31" spans="1:9">
      <c r="A31" s="85"/>
      <c r="B31" s="90" t="s">
        <v>118</v>
      </c>
      <c r="C31" s="91"/>
    </row>
    <row r="32" spans="1:9">
      <c r="A32" s="85"/>
      <c r="B32" s="37"/>
      <c r="C32" s="32"/>
    </row>
    <row r="33" spans="1:3">
      <c r="A33" s="85"/>
      <c r="B33" s="37" t="s">
        <v>103</v>
      </c>
      <c r="C33" s="32">
        <v>0</v>
      </c>
    </row>
    <row r="34" spans="1:3">
      <c r="A34" s="85"/>
      <c r="B34" s="37" t="s">
        <v>104</v>
      </c>
      <c r="C34" s="32">
        <v>0</v>
      </c>
    </row>
    <row r="35" spans="1:3">
      <c r="A35" s="85"/>
      <c r="B35" s="90" t="s">
        <v>119</v>
      </c>
      <c r="C35" s="91"/>
    </row>
    <row r="36" spans="1:3">
      <c r="A36" s="85"/>
      <c r="B36" s="37" t="s">
        <v>120</v>
      </c>
      <c r="C36" s="33">
        <v>1</v>
      </c>
    </row>
    <row r="37" spans="1:3">
      <c r="A37" s="85"/>
      <c r="B37" s="37" t="s">
        <v>59</v>
      </c>
      <c r="C37" s="34">
        <v>0</v>
      </c>
    </row>
    <row r="38" spans="1:3">
      <c r="A38" s="85"/>
      <c r="B38" s="37" t="s">
        <v>121</v>
      </c>
      <c r="C38" s="33">
        <v>1</v>
      </c>
    </row>
    <row r="39" spans="1:3">
      <c r="A39" s="24" t="s">
        <v>122</v>
      </c>
      <c r="B39" s="97">
        <f>IFERROR(B20*(VLOOKUP(B18,E15:F17,2,0)),16666)</f>
        <v>0</v>
      </c>
      <c r="C39" s="97"/>
    </row>
    <row r="40" spans="1:3" ht="93" customHeight="1">
      <c r="A40" s="36" t="s">
        <v>123</v>
      </c>
      <c r="B40" s="98"/>
      <c r="C40" s="99"/>
    </row>
    <row r="41" spans="1:3" ht="211.5" customHeight="1">
      <c r="A41" s="36" t="s">
        <v>124</v>
      </c>
      <c r="B41" s="95"/>
      <c r="C41" s="96"/>
    </row>
    <row r="42" spans="1:3" ht="26.1" customHeight="1">
      <c r="A42" s="43" t="s">
        <v>125</v>
      </c>
      <c r="B42" s="43"/>
      <c r="C42" s="43"/>
    </row>
    <row r="43" spans="1:3">
      <c r="A43" s="42" t="s">
        <v>126</v>
      </c>
      <c r="B43" s="94"/>
      <c r="C43" s="94"/>
    </row>
    <row r="44" spans="1:3" ht="41.1" customHeight="1">
      <c r="A44" s="42" t="s">
        <v>127</v>
      </c>
      <c r="B44" s="94"/>
      <c r="C44" s="94"/>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defaultColWidth="11.42578125" defaultRowHeight="14.4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defaultColWidth="0" defaultRowHeight="14.45"/>
  <cols>
    <col min="1" max="1" width="37" customWidth="1"/>
    <col min="2" max="2" width="11.42578125" customWidth="1"/>
    <col min="3" max="3" width="94.42578125" customWidth="1"/>
    <col min="4" max="16384" width="11.42578125" hidden="1"/>
  </cols>
  <sheetData>
    <row r="1" spans="1:3" ht="18.600000000000001">
      <c r="A1" s="63" t="s">
        <v>128</v>
      </c>
      <c r="B1" s="63"/>
      <c r="C1" s="63"/>
    </row>
    <row r="2" spans="1:3">
      <c r="A2" s="20" t="s">
        <v>53</v>
      </c>
      <c r="B2" s="64" t="str">
        <f>'AUTOS NOTA 324'!B2:C2</f>
        <v>SINIESTRO 117879997   LEGIS  APJ32160</v>
      </c>
      <c r="C2" s="65"/>
    </row>
    <row r="3" spans="1:3">
      <c r="A3" s="5" t="s">
        <v>1</v>
      </c>
      <c r="B3" s="51" t="str">
        <f>'AUTOS  NOTA 322'!B2:C2</f>
        <v>11001400301220230087800</v>
      </c>
      <c r="C3" s="51"/>
    </row>
    <row r="4" spans="1:3">
      <c r="A4" s="5" t="s">
        <v>3</v>
      </c>
      <c r="B4" s="51" t="str">
        <f>'AUTOS  NOTA 322'!B3:C3</f>
        <v>JUZGADO 12 CIVIL MUNICIPAL DE BOGOTÁ</v>
      </c>
      <c r="C4" s="51"/>
    </row>
    <row r="5" spans="1:3">
      <c r="A5" s="5" t="s">
        <v>5</v>
      </c>
      <c r="B5" s="51" t="str">
        <f>'AUTOS  NOTA 322'!B4:C4</f>
        <v>ALLIANZ SEGUROS S.A.A</v>
      </c>
      <c r="C5" s="51"/>
    </row>
    <row r="6" spans="1:3" ht="15" customHeight="1">
      <c r="A6" s="5" t="s">
        <v>7</v>
      </c>
      <c r="B6" s="51" t="str">
        <f>'AUTOS  NOTA 322'!B5:C5</f>
        <v>ROLBERT ALAD RODRIGUEZ LOZANO</v>
      </c>
      <c r="C6" s="51"/>
    </row>
    <row r="7" spans="1:3" ht="15" customHeight="1">
      <c r="A7" s="5" t="s">
        <v>9</v>
      </c>
      <c r="B7" s="51" t="str">
        <f>'AUTOS  NOTA 322'!B6:C6</f>
        <v>DEMANDA DIRECTA</v>
      </c>
      <c r="C7" s="51"/>
    </row>
    <row r="8" spans="1:3" ht="15" customHeight="1">
      <c r="A8" s="31" t="s">
        <v>55</v>
      </c>
      <c r="B8" s="51" t="str">
        <f>'AUTOS  NOTA 322'!B7:C8</f>
        <v>N/A</v>
      </c>
      <c r="C8" s="51"/>
    </row>
    <row r="9" spans="1:3" ht="18.95" customHeight="1">
      <c r="A9" s="5" t="s">
        <v>129</v>
      </c>
      <c r="B9" s="51"/>
      <c r="C9" s="51"/>
    </row>
    <row r="10" spans="1:3">
      <c r="A10" s="7" t="s">
        <v>113</v>
      </c>
      <c r="B10" s="106">
        <f>'AUTOS NOTA 324'!B20:C20</f>
        <v>0</v>
      </c>
      <c r="C10" s="106"/>
    </row>
    <row r="11" spans="1:3">
      <c r="A11" s="7" t="s">
        <v>130</v>
      </c>
      <c r="B11" s="107">
        <f>'AUTOS NOTA 324'!B39:C39</f>
        <v>0</v>
      </c>
      <c r="C11" s="51"/>
    </row>
    <row r="12" spans="1:3" ht="29.1">
      <c r="A12" s="7" t="s">
        <v>131</v>
      </c>
      <c r="B12" s="104"/>
      <c r="C12" s="105"/>
    </row>
    <row r="13" spans="1:3" ht="43.5">
      <c r="A13" s="5" t="s">
        <v>132</v>
      </c>
      <c r="B13" s="51"/>
      <c r="C13" s="51"/>
    </row>
    <row r="14" spans="1:3" ht="43.5">
      <c r="A14" s="5" t="s">
        <v>133</v>
      </c>
      <c r="B14" s="51"/>
      <c r="C14" s="51"/>
    </row>
    <row r="15" spans="1:3">
      <c r="A15" s="5" t="s">
        <v>134</v>
      </c>
      <c r="B15" s="6"/>
      <c r="C15" s="6"/>
    </row>
    <row r="16" spans="1:3">
      <c r="A16" s="7" t="s">
        <v>135</v>
      </c>
      <c r="B16" s="51"/>
      <c r="C16" s="51"/>
    </row>
    <row r="17" spans="1:3">
      <c r="A17" s="6" t="s">
        <v>136</v>
      </c>
      <c r="B17" s="105"/>
      <c r="C17" s="105"/>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defaultColWidth="11.42578125" defaultRowHeight="14.45"/>
  <cols>
    <col min="4" max="4" width="20.140625" bestFit="1" customWidth="1"/>
    <col min="5" max="5" width="42.85546875" bestFit="1" customWidth="1"/>
    <col min="12" max="12" width="30.42578125" customWidth="1"/>
    <col min="13" max="13" width="16" customWidth="1"/>
  </cols>
  <sheetData>
    <row r="1" spans="1:15">
      <c r="A1" s="9" t="s">
        <v>60</v>
      </c>
      <c r="B1" t="s">
        <v>65</v>
      </c>
      <c r="C1" s="9" t="s">
        <v>67</v>
      </c>
      <c r="D1" s="9" t="s">
        <v>137</v>
      </c>
      <c r="E1" s="3" t="s">
        <v>74</v>
      </c>
      <c r="F1" s="2" t="s">
        <v>107</v>
      </c>
      <c r="G1" s="4">
        <v>0</v>
      </c>
      <c r="H1" t="s">
        <v>26</v>
      </c>
      <c r="I1" t="s">
        <v>138</v>
      </c>
      <c r="K1" t="s">
        <v>139</v>
      </c>
      <c r="L1" s="30" t="s">
        <v>140</v>
      </c>
      <c r="M1" t="s">
        <v>61</v>
      </c>
      <c r="N1" t="s">
        <v>107</v>
      </c>
      <c r="O1" t="s">
        <v>141</v>
      </c>
    </row>
    <row r="2" spans="1:15">
      <c r="A2" t="s">
        <v>61</v>
      </c>
      <c r="B2" t="s">
        <v>142</v>
      </c>
      <c r="C2" t="s">
        <v>143</v>
      </c>
      <c r="D2" s="2" t="s">
        <v>144</v>
      </c>
      <c r="E2" s="1" t="s">
        <v>75</v>
      </c>
      <c r="F2" s="2" t="s">
        <v>145</v>
      </c>
      <c r="G2" s="4">
        <v>0.7</v>
      </c>
      <c r="H2" t="s">
        <v>146</v>
      </c>
      <c r="I2" t="s">
        <v>147</v>
      </c>
      <c r="K2" t="s">
        <v>10</v>
      </c>
      <c r="L2" s="30" t="s">
        <v>148</v>
      </c>
      <c r="M2" t="s">
        <v>149</v>
      </c>
      <c r="N2" t="s">
        <v>109</v>
      </c>
      <c r="O2" t="s">
        <v>142</v>
      </c>
    </row>
    <row r="3" spans="1:15">
      <c r="A3" t="s">
        <v>149</v>
      </c>
      <c r="C3" t="s">
        <v>150</v>
      </c>
      <c r="D3" s="2" t="s">
        <v>151</v>
      </c>
      <c r="E3" s="1" t="s">
        <v>152</v>
      </c>
      <c r="F3" s="2" t="s">
        <v>109</v>
      </c>
      <c r="G3" s="4">
        <v>0.3</v>
      </c>
      <c r="H3" t="s">
        <v>153</v>
      </c>
      <c r="I3" t="s">
        <v>154</v>
      </c>
      <c r="L3" s="30" t="s">
        <v>155</v>
      </c>
      <c r="M3" t="s">
        <v>156</v>
      </c>
      <c r="N3" t="s">
        <v>145</v>
      </c>
    </row>
    <row r="4" spans="1:15">
      <c r="A4" t="s">
        <v>156</v>
      </c>
      <c r="C4" t="s">
        <v>68</v>
      </c>
      <c r="E4" s="1" t="s">
        <v>157</v>
      </c>
      <c r="H4" t="s">
        <v>158</v>
      </c>
      <c r="I4" t="s">
        <v>159</v>
      </c>
      <c r="L4" t="s">
        <v>160</v>
      </c>
    </row>
    <row r="5" spans="1:15">
      <c r="A5" t="s">
        <v>161</v>
      </c>
      <c r="E5" s="1" t="s">
        <v>162</v>
      </c>
      <c r="H5" t="s">
        <v>163</v>
      </c>
      <c r="I5" t="s">
        <v>32</v>
      </c>
      <c r="L5" s="30" t="s">
        <v>164</v>
      </c>
    </row>
    <row r="6" spans="1:15">
      <c r="E6" s="1" t="s">
        <v>165</v>
      </c>
      <c r="I6" t="s">
        <v>166</v>
      </c>
      <c r="L6" s="30" t="s">
        <v>167</v>
      </c>
    </row>
    <row r="7" spans="1:15">
      <c r="E7" s="1" t="s">
        <v>168</v>
      </c>
      <c r="I7" t="s">
        <v>169</v>
      </c>
      <c r="L7" s="30" t="s">
        <v>170</v>
      </c>
    </row>
    <row r="8" spans="1:15">
      <c r="E8" s="1" t="s">
        <v>171</v>
      </c>
      <c r="L8" s="30" t="s">
        <v>116</v>
      </c>
    </row>
    <row r="9" spans="1:15">
      <c r="L9" s="30" t="s">
        <v>172</v>
      </c>
    </row>
    <row r="10" spans="1:15">
      <c r="L10" s="30" t="s">
        <v>173</v>
      </c>
    </row>
    <row r="11" spans="1:15">
      <c r="L11" s="30" t="s">
        <v>12</v>
      </c>
    </row>
    <row r="12" spans="1:15">
      <c r="L12" s="30" t="s">
        <v>174</v>
      </c>
    </row>
    <row r="13" spans="1:15">
      <c r="L13" s="30" t="s">
        <v>175</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7" ma:contentTypeDescription="Crear nuevo documento." ma:contentTypeScope="" ma:versionID="9ed070f333dae9c408cc1c9418ec328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9ad137e19e70d4b2fc751bff472bdfb4"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A12D23E-0C76-4638-9FC8-6D31BCCAFAB6}"/>
</file>

<file path=customXml/itemProps2.xml><?xml version="1.0" encoding="utf-8"?>
<ds:datastoreItem xmlns:ds="http://schemas.openxmlformats.org/officeDocument/2006/customXml" ds:itemID="{63F74B63-F599-4252-80C4-644A29E542F7}"/>
</file>

<file path=customXml/itemProps3.xml><?xml version="1.0" encoding="utf-8"?>
<ds:datastoreItem xmlns:ds="http://schemas.openxmlformats.org/officeDocument/2006/customXml" ds:itemID="{23ED4B5E-06A9-4E0B-BC66-D32CA995BA3E}"/>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GARCIA QUINTERO, GINA PAOLA (ALLIANZ COLOMBIA)</cp:lastModifiedBy>
  <cp:revision/>
  <dcterms:created xsi:type="dcterms:W3CDTF">2020-12-07T14:41:17Z</dcterms:created>
  <dcterms:modified xsi:type="dcterms:W3CDTF">2023-12-13T15:08:17Z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ies>
</file>