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C:\Users\local_CE02714\INetCache\Content.Outlook\7WX10XAE\"/>
    </mc:Choice>
  </mc:AlternateContent>
  <xr:revisionPtr revIDLastSave="0" documentId="13_ncr:1_{19904C5A-0B08-45CD-93D1-418FA138C8F8}" xr6:coauthVersionLast="47" xr6:coauthVersionMax="47" xr10:uidLastSave="{00000000-0000-0000-0000-000000000000}"/>
  <bookViews>
    <workbookView xWindow="19080" yWindow="-120" windowWidth="19440" windowHeight="15000" activeTab="3" xr2:uid="{00000000-000D-0000-FFFF-FFFF00000000}"/>
  </bookViews>
  <sheets>
    <sheet name="GENERALES NOTA 322" sheetId="5" r:id="rId1"/>
    <sheet name="NOTAS" sheetId="15" state="hidden" r:id="rId2"/>
    <sheet name="GENERALES NOTA 321" sheetId="10" r:id="rId3"/>
    <sheet name="APERTURA- GENERALES  NOTA 324" sheetId="14" r:id="rId4"/>
    <sheet name="IMPUTACIÓN- GENERALES NOTA 324 " sheetId="17" r:id="rId5"/>
    <sheet name="GENERALES NOTA 325" sheetId="12" r:id="rId6"/>
    <sheet name="ACTUALIZACIÓN CONTINGENCIA" sheetId="13" r:id="rId7"/>
    <sheet name="Hoja2" sheetId="6" state="hidden" r:id="rId8"/>
  </sheets>
  <externalReferences>
    <externalReference r:id="rId9"/>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4" l="1"/>
  <c r="B5" i="12"/>
  <c r="B8" i="17"/>
  <c r="B7" i="17"/>
  <c r="B6" i="17"/>
  <c r="B12" i="17" s="1"/>
  <c r="B11" i="17" s="1"/>
  <c r="B15" i="17" s="1"/>
  <c r="B5" i="17"/>
  <c r="B4" i="17"/>
  <c r="B3" i="17"/>
  <c r="B2" i="17"/>
  <c r="B5" i="10"/>
  <c r="B5" i="14" s="1"/>
  <c r="B4" i="10"/>
  <c r="B3" i="10"/>
  <c r="B4" i="14"/>
  <c r="B6" i="14"/>
  <c r="B8" i="14"/>
  <c r="B7" i="14"/>
  <c r="B3" i="14"/>
  <c r="B2" i="14"/>
  <c r="B3" i="12"/>
  <c r="B12" i="14" l="1"/>
  <c r="B15" i="14" s="1"/>
  <c r="B2" i="12"/>
  <c r="B7" i="12"/>
  <c r="B6" i="12"/>
  <c r="B4" i="12"/>
  <c r="B7" i="10" l="1"/>
  <c r="B6" i="10"/>
</calcChain>
</file>

<file path=xl/sharedStrings.xml><?xml version="1.0" encoding="utf-8"?>
<sst xmlns="http://schemas.openxmlformats.org/spreadsheetml/2006/main" count="185" uniqueCount="132">
  <si>
    <t>SOLICITUD DE ANTECEDENTES -ABOGADO EXTERNO-</t>
  </si>
  <si>
    <t>Radicado</t>
  </si>
  <si>
    <t>Contraloría</t>
  </si>
  <si>
    <t>Tipo de Proceso</t>
  </si>
  <si>
    <t>Etapa</t>
  </si>
  <si>
    <t>Entidad Afectada</t>
  </si>
  <si>
    <t>Detrimento</t>
  </si>
  <si>
    <t>Terceros civilmente responsables</t>
  </si>
  <si>
    <t>Fecha de los hechos (Fecha exacta)</t>
  </si>
  <si>
    <t>breve resumen de los hechos</t>
  </si>
  <si>
    <t>Asegurado</t>
  </si>
  <si>
    <t>Nit Asegurado</t>
  </si>
  <si>
    <t xml:space="preserve">No. Póliza vinculada (las que se necesite solicitar). </t>
  </si>
  <si>
    <t>Amparo a afectar</t>
  </si>
  <si>
    <t>Fecha de asignación</t>
  </si>
  <si>
    <t>Fecha de notificación</t>
  </si>
  <si>
    <t xml:space="preserve">Fecha de contestacion </t>
  </si>
  <si>
    <t>Verbal</t>
  </si>
  <si>
    <t>Ordinario</t>
  </si>
  <si>
    <t>Apertura</t>
  </si>
  <si>
    <t>Imputación</t>
  </si>
  <si>
    <t>REMISION DE ANTECEDENTES - ABOGADO INTERNO-</t>
  </si>
  <si>
    <t>SINIESTRO - APLICATIVO</t>
  </si>
  <si>
    <t>PÓLIZA</t>
  </si>
  <si>
    <t>AMPARO A AFECTAR</t>
  </si>
  <si>
    <t>VALOR ASEGURADO DISPONIBLE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</si>
  <si>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</si>
  <si>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</si>
  <si>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</si>
  <si>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</si>
  <si>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</si>
  <si>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</si>
  <si>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</si>
  <si>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</si>
  <si>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</si>
  <si>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</si>
  <si>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</si>
  <si>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</si>
  <si>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</si>
  <si>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</si>
  <si>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</si>
  <si>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</si>
  <si>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</si>
  <si>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</si>
  <si>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</si>
  <si>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Concepto técnico de la póliza vinculada</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</si>
  <si>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</si>
  <si>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</si>
  <si>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</si>
  <si>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</si>
  <si>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</si>
  <si>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</si>
  <si>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</si>
  <si>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</si>
  <si>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</si>
  <si>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</si>
  <si>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</si>
  <si>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</si>
  <si>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</si>
  <si>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</si>
  <si>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</si>
  <si>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</si>
  <si>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</si>
  <si>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Clasificación Contingencia</t>
  </si>
  <si>
    <t>EVENTUAL</t>
  </si>
  <si>
    <t>Concepto del Abogado sobre la Contingencia:(Se debe indicar las razones por las cuales se considera que el proceso es Eventual, Remoto o Probable.)</t>
  </si>
  <si>
    <t>PROBABLE</t>
  </si>
  <si>
    <t>VALOR CONTINGENCIA</t>
  </si>
  <si>
    <t>Reserva propuesta</t>
  </si>
  <si>
    <t>Observaciones sobre el valor de la contingencia: (Se debe explicar como se aterrizaron las pretensiones.)</t>
  </si>
  <si>
    <t>Defensa de la Aseguradora: (1. Enumerar y enunciar las excepciones propuestas en el escrito de defensa y/o solicitud de desvinculación Y 2. Confirmar solicitud de vinculación coaseguradoras en caso de que proceda )</t>
  </si>
  <si>
    <t>INFORME ABOGADO INTERNO</t>
  </si>
  <si>
    <t>Reserva</t>
  </si>
  <si>
    <t>El abogado externo remitio la contestacion  y envio de informe inicial en los terminos establecidos ?</t>
  </si>
  <si>
    <t xml:space="preserve">El abogado propuso las excepciones adecuadas para el respetivo proceso? Recomendaciones </t>
  </si>
  <si>
    <t xml:space="preserve">Caso migrado </t>
  </si>
  <si>
    <t>PROBALE</t>
  </si>
  <si>
    <t>REMOTO</t>
  </si>
  <si>
    <t>FORMATO ACTUALIZACION PROCESO PRF</t>
  </si>
  <si>
    <t>SINIESTRO</t>
  </si>
  <si>
    <t>REMOTA</t>
  </si>
  <si>
    <t>RADICADO PRF</t>
  </si>
  <si>
    <t>ENTIDAD AFECTADA</t>
  </si>
  <si>
    <t>SI CAMBIO EL VALOR DE LA CONTINGENCIA INDIQUE EL NUEVO VALOR</t>
  </si>
  <si>
    <t xml:space="preserve">SI CAMBIO LA CONTINGENCIA DEL PROCESO INDIQUELA </t>
  </si>
  <si>
    <t>INDIQUE LAS RAZONES DEL CAMBIO DE CALIFICACION Y/O VALOR DE LA CONTINGENCIA (max 500 caracteres)</t>
  </si>
  <si>
    <t>SI</t>
  </si>
  <si>
    <t>MOTIVO DE LA DEMANDA</t>
  </si>
  <si>
    <t xml:space="preserve">Situcion Laboral </t>
  </si>
  <si>
    <t>Acompañante motorista</t>
  </si>
  <si>
    <t>OCURRENCIA</t>
  </si>
  <si>
    <t>NO</t>
  </si>
  <si>
    <t>CEDIDO</t>
  </si>
  <si>
    <t>FACULTATIVO</t>
  </si>
  <si>
    <t xml:space="preserve">Objetado por la Compañía </t>
  </si>
  <si>
    <t xml:space="preserve">Ocupado-trabajador cuenta ajena </t>
  </si>
  <si>
    <t xml:space="preserve">Ciclista </t>
  </si>
  <si>
    <t>CLAIMS MADE</t>
  </si>
  <si>
    <t>ACEPTADO</t>
  </si>
  <si>
    <t>AUTOMATICO</t>
  </si>
  <si>
    <t>Pretensiones elevadas- reclamación Compañía</t>
  </si>
  <si>
    <t>Ocupado - Autonomo</t>
  </si>
  <si>
    <t>Cliclista vehículo</t>
  </si>
  <si>
    <t>SUNSET</t>
  </si>
  <si>
    <t>PROPIO</t>
  </si>
  <si>
    <t>Ofrecimiento muy bajo-reclamación Compañía</t>
  </si>
  <si>
    <t xml:space="preserve">Tareas del hogar </t>
  </si>
  <si>
    <t xml:space="preserve">Motociclista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</si>
  <si>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</si>
  <si>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</si>
  <si>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</si>
  <si>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</si>
  <si>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</si>
  <si>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</si>
  <si>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</si>
  <si>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</si>
  <si>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80052-2021-40514</t>
  </si>
  <si>
    <t>CONTRALORÍA GENERAL DE LA REPÚBLICA - GERENCIA DEPARTAMENTAL COLEGIADA DE ANTIOQUIA</t>
  </si>
  <si>
    <t>DEPARTAMENTO DE ANTIOQUIA</t>
  </si>
  <si>
    <t>2017-2018</t>
  </si>
  <si>
    <t xml:space="preserve">
El daño se produjo porque al momento de realizar el estudio del contrato de consultoría 4600007123 de 2017 suscrito entre el Departamento de Antioquia y AIM se verifico que el contrato se culmino el 09/07/2018 y se liquidó el 21/10/2019. Posterior a estos momentos contractuales, se ejecutaron el contrato de interventoría 460000190117 de 2019 se venció el 04/05/2021 y el contrato de obra 46000010093 de 2019, contratos que tenían fundamento en su objeto contractual el insumo generado por parte del contrato en cuestión. Se evidenciaron inconsistencias en el producto (diseños de la obra) los cuales eran necesarios para la ejecución de la obra. De ello, se concluye que se presentaron retrocesos en el proceso de construcción de la obra, ampliación, rectificación y pavimentación de las vías Puente Iglesias-LA YE- Líbano y la Lorena – maratón de la subregión del Departamento de Antioquia, de acuerdo a la necesidad de ajustar y rediseñar algunos estudios y diseños técnicos entregados para el mismo trayecto por parte del Consultor, llevando a esto a la no utilización de los productos pagados en el contrato de consultoría, lo que generó daño patrimonial al Estado por $2.109.408.715, valor pagado a la consultoría a 5/12/2018. </t>
  </si>
  <si>
    <t>891.900.286-0</t>
  </si>
  <si>
    <t>2917216003727</t>
  </si>
  <si>
    <t>INFIDELIDAD DE EMPLEADO; DELITOS CONTRA LA ADMINISTRACIÓN PÚBLICA; PÉRDIDA EMPLEADOS NO IDENTIFICADOS; EMPLEADOS TEMPORALES Y/O FIRMA ESPECIALIZADA; GASTOS DE RECONSTRUCCIÓN CUENTAS Y ALCANCES FISCALES</t>
  </si>
  <si>
    <t>04 DE ABRIL DE 2023</t>
  </si>
  <si>
    <t>03 DE ABRIL DE 2023</t>
  </si>
  <si>
    <t>N/A</t>
  </si>
  <si>
    <t>VALOR ASEGURADO</t>
  </si>
  <si>
    <t>DEDUCIBLE</t>
  </si>
  <si>
    <t xml:space="preserve">VALOR TOMAR </t>
  </si>
  <si>
    <t>SINIESTRO 123 LEGIS 123</t>
  </si>
  <si>
    <r>
      <t>MAPFRE SEGUROS GENERALES DE COLOMBIA S.A. (36.00%)</t>
    </r>
    <r>
      <rPr>
        <sz val="11"/>
        <color rgb="FFFF0000"/>
        <rFont val="Calibri"/>
        <family val="2"/>
        <scheme val="minor"/>
      </rPr>
      <t xml:space="preserve"> Y OTROS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</si>
</sst>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3" tint="-0.499984740745262"/>
      <name val="Calibri"/>
      <family val="2"/>
      <scheme val="minor"/>
    </font>
    <font>
      <b/>
      <sz val="11"/>
      <color theme="3" tint="-0.499984740745262"/>
      <name val="Calibri"/>
      <family val="2"/>
      <scheme val="minor"/>
    </font>
    <font>
      <b/>
      <sz val="16"/>
      <color theme="3" tint="-0.499984740745262"/>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ck">
        <color theme="0"/>
      </top>
      <bottom/>
      <diagonal/>
    </border>
    <border>
      <left style="thick">
        <color theme="0"/>
      </left>
      <right style="thick">
        <color theme="0"/>
      </right>
      <top style="thick">
        <color theme="0"/>
      </top>
      <bottom style="thick">
        <color theme="0"/>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0" borderId="1" xfId="0" applyFont="1" applyBorder="1" applyAlignment="1">
      <alignment horizontal="justify" vertical="top"/>
    </xf>
    <xf numFmtId="9" fontId="0" fillId="0" borderId="0" xfId="0" applyNumberFormat="1"/>
    <xf numFmtId="0" fontId="0" fillId="0" borderId="1" xfId="0" applyBorder="1" applyAlignment="1">
      <alignment horizontal="justify" vertical="top" wrapText="1"/>
    </xf>
    <xf numFmtId="0" fontId="0" fillId="0" borderId="2" xfId="0" applyBorder="1" applyAlignment="1">
      <alignment horizontal="left" vertical="top"/>
    </xf>
    <xf numFmtId="0" fontId="0" fillId="0" borderId="1" xfId="0" applyBorder="1" applyAlignment="1">
      <alignment horizontal="left" vertical="top"/>
    </xf>
    <xf numFmtId="0" fontId="4" fillId="7" borderId="12" xfId="0" applyFont="1" applyFill="1" applyBorder="1" applyAlignment="1">
      <alignment vertical="center" wrapText="1"/>
    </xf>
    <xf numFmtId="0" fontId="0" fillId="8" borderId="11" xfId="0" applyFill="1" applyBorder="1" applyAlignment="1">
      <alignment horizontal="center" vertical="center"/>
    </xf>
    <xf numFmtId="6" fontId="0" fillId="8" borderId="11" xfId="0" applyNumberFormat="1" applyFill="1" applyBorder="1" applyAlignment="1">
      <alignment horizontal="center" vertical="center"/>
    </xf>
    <xf numFmtId="0" fontId="0" fillId="8" borderId="11" xfId="0" applyFill="1" applyBorder="1" applyAlignment="1">
      <alignment horizontal="center" vertical="center" wrapText="1"/>
    </xf>
    <xf numFmtId="0" fontId="0" fillId="0" borderId="1" xfId="0" applyBorder="1" applyAlignment="1">
      <alignment vertical="top"/>
    </xf>
    <xf numFmtId="0" fontId="6" fillId="0" borderId="1" xfId="0" applyFont="1" applyBorder="1" applyAlignment="1">
      <alignment vertical="top"/>
    </xf>
    <xf numFmtId="0" fontId="0" fillId="0" borderId="10" xfId="0" applyBorder="1" applyAlignment="1">
      <alignment vertical="top"/>
    </xf>
    <xf numFmtId="0" fontId="2" fillId="0" borderId="0" xfId="0" applyFont="1"/>
    <xf numFmtId="0" fontId="2" fillId="0" borderId="2" xfId="0" applyFont="1" applyBorder="1" applyAlignment="1">
      <alignment horizontal="justify" vertical="top"/>
    </xf>
    <xf numFmtId="0" fontId="0" fillId="0" borderId="2" xfId="0" applyBorder="1" applyAlignment="1" applyProtection="1">
      <alignment horizontal="justify" vertical="top"/>
      <protection locked="0"/>
    </xf>
    <xf numFmtId="0" fontId="2" fillId="0" borderId="2" xfId="0" applyFont="1"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0" fontId="0" fillId="0" borderId="0" xfId="0" applyProtection="1">
      <protection locked="0"/>
    </xf>
    <xf numFmtId="0" fontId="7" fillId="0" borderId="0" xfId="0" applyFont="1" applyProtection="1">
      <protection locked="0"/>
    </xf>
    <xf numFmtId="0" fontId="2" fillId="0" borderId="1" xfId="0" applyFont="1" applyBorder="1" applyAlignment="1" applyProtection="1">
      <alignment horizontal="justify" vertical="top" wrapText="1"/>
    </xf>
    <xf numFmtId="0" fontId="2" fillId="0" borderId="1" xfId="0" applyFont="1" applyBorder="1" applyAlignment="1" applyProtection="1">
      <alignment horizontal="justify" vertical="top"/>
    </xf>
    <xf numFmtId="0" fontId="5" fillId="2" borderId="7" xfId="0" applyFont="1" applyFill="1" applyBorder="1" applyAlignment="1" applyProtection="1">
      <alignment horizontal="justify" vertical="top"/>
    </xf>
    <xf numFmtId="0" fontId="2" fillId="8" borderId="1" xfId="0" applyFont="1" applyFill="1" applyBorder="1" applyAlignment="1" applyProtection="1">
      <alignment horizontal="justify" vertical="top"/>
    </xf>
    <xf numFmtId="0" fontId="2" fillId="0" borderId="8" xfId="0" applyFont="1" applyBorder="1" applyAlignment="1">
      <alignment vertical="center" wrapText="1"/>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3" fillId="2" borderId="0" xfId="0" applyFont="1" applyFill="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6" fontId="0" fillId="0" borderId="1" xfId="0" applyNumberFormat="1" applyBorder="1" applyAlignment="1">
      <alignment horizontal="justify"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49" fontId="0" fillId="0" borderId="1" xfId="0" applyNumberFormat="1" applyBorder="1" applyAlignment="1">
      <alignment horizontal="justify" vertical="top"/>
    </xf>
    <xf numFmtId="42" fontId="0" fillId="0" borderId="2" xfId="1" applyFont="1" applyBorder="1" applyAlignment="1">
      <alignment horizontal="justify" vertical="top"/>
    </xf>
    <xf numFmtId="42" fontId="0" fillId="0" borderId="3" xfId="1" applyFont="1" applyBorder="1" applyAlignment="1">
      <alignment horizontal="justify"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42" fontId="0" fillId="0" borderId="1" xfId="1" applyFont="1" applyBorder="1" applyAlignment="1">
      <alignment horizontal="justify" vertical="top"/>
    </xf>
    <xf numFmtId="0" fontId="5" fillId="6" borderId="8" xfId="0" applyFont="1" applyFill="1" applyBorder="1" applyAlignment="1">
      <alignment horizontal="center" vertical="center"/>
    </xf>
    <xf numFmtId="0" fontId="5" fillId="6" borderId="9" xfId="0" applyFont="1" applyFill="1" applyBorder="1" applyAlignment="1">
      <alignment horizontal="center" vertical="center"/>
    </xf>
    <xf numFmtId="0" fontId="4" fillId="6" borderId="4" xfId="0" applyFont="1" applyFill="1" applyBorder="1" applyAlignment="1">
      <alignment horizontal="justify" vertical="top"/>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justify" vertical="top"/>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2" fillId="4" borderId="5" xfId="0" applyFont="1" applyFill="1" applyBorder="1" applyAlignment="1" applyProtection="1">
      <alignment horizontal="center" vertical="top" wrapText="1"/>
      <protection locked="0"/>
    </xf>
    <xf numFmtId="0" fontId="2" fillId="4" borderId="6" xfId="0" applyFont="1" applyFill="1" applyBorder="1" applyAlignment="1" applyProtection="1">
      <alignment horizontal="center" vertical="top" wrapText="1"/>
      <protection locked="0"/>
    </xf>
    <xf numFmtId="42" fontId="8" fillId="8" borderId="1" xfId="0" applyNumberFormat="1" applyFont="1" applyFill="1" applyBorder="1" applyAlignment="1" applyProtection="1">
      <alignment horizontal="center" vertical="top"/>
    </xf>
    <xf numFmtId="0" fontId="8" fillId="8" borderId="1" xfId="0" applyFont="1" applyFill="1" applyBorder="1" applyAlignment="1" applyProtection="1">
      <alignment horizontal="center" vertical="top"/>
    </xf>
    <xf numFmtId="42" fontId="0" fillId="0" borderId="13" xfId="1" applyFont="1" applyBorder="1" applyAlignment="1" applyProtection="1">
      <alignment horizontal="center" vertical="top"/>
    </xf>
    <xf numFmtId="42" fontId="0" fillId="0" borderId="14" xfId="1" applyFont="1" applyBorder="1" applyAlignment="1" applyProtection="1">
      <alignment horizontal="center" vertical="top"/>
    </xf>
    <xf numFmtId="42" fontId="8" fillId="0" borderId="2" xfId="1" applyFont="1" applyBorder="1" applyAlignment="1" applyProtection="1">
      <alignment horizontal="center" vertical="top"/>
    </xf>
    <xf numFmtId="42" fontId="8" fillId="0" borderId="3" xfId="1" applyFont="1" applyBorder="1" applyAlignment="1" applyProtection="1">
      <alignment horizontal="center" vertical="top"/>
    </xf>
    <xf numFmtId="9" fontId="8" fillId="0" borderId="1" xfId="2" applyFont="1" applyBorder="1" applyAlignment="1" applyProtection="1">
      <alignment horizontal="center" vertical="top"/>
      <protection locked="0"/>
    </xf>
    <xf numFmtId="42" fontId="8" fillId="0" borderId="1" xfId="1" applyFont="1" applyBorder="1" applyAlignment="1" applyProtection="1">
      <alignment horizontal="center" vertical="top"/>
      <protection locked="0"/>
    </xf>
    <xf numFmtId="42" fontId="0" fillId="0" borderId="1" xfId="1" applyFont="1" applyBorder="1" applyAlignment="1" applyProtection="1">
      <alignment horizontal="justify" vertical="top"/>
    </xf>
    <xf numFmtId="0" fontId="3" fillId="2" borderId="4" xfId="0" applyFont="1" applyFill="1" applyBorder="1" applyAlignment="1" applyProtection="1">
      <alignment horizontal="center"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42" fontId="0" fillId="0" borderId="2" xfId="1" applyFont="1" applyBorder="1" applyAlignment="1" applyProtection="1">
      <alignment horizontal="center" vertical="top"/>
    </xf>
    <xf numFmtId="42" fontId="0" fillId="0" borderId="3" xfId="1" applyFont="1" applyBorder="1" applyAlignment="1" applyProtection="1">
      <alignment horizontal="center" vertical="top"/>
    </xf>
    <xf numFmtId="42" fontId="0" fillId="5" borderId="1" xfId="1" applyFont="1" applyFill="1" applyBorder="1" applyAlignment="1">
      <alignment horizontal="justify" vertical="top"/>
    </xf>
    <xf numFmtId="0" fontId="9" fillId="0" borderId="11" xfId="0" applyFont="1" applyBorder="1" applyAlignment="1">
      <alignment horizontal="center" vertical="center"/>
    </xf>
    <xf numFmtId="1" fontId="8" fillId="0" borderId="1" xfId="1" applyNumberFormat="1" applyFont="1" applyBorder="1" applyAlignment="1" applyProtection="1">
      <alignment horizontal="center" vertical="top"/>
      <protection locked="0"/>
    </xf>
    <xf numFmtId="42" fontId="8" fillId="0" borderId="1" xfId="1" applyNumberFormat="1" applyFont="1" applyBorder="1" applyAlignment="1" applyProtection="1">
      <alignment horizontal="center" vertical="top"/>
      <protection locked="0"/>
    </xf>
    <xf numFmtId="9" fontId="0" fillId="0" borderId="1" xfId="0" applyNumberFormat="1" applyBorder="1" applyAlignment="1">
      <alignment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2209800</xdr:colOff>
      <xdr:row>0</xdr:row>
      <xdr:rowOff>85725</xdr:rowOff>
    </xdr:from>
    <xdr:to>
      <xdr:col>2</xdr:col>
      <xdr:colOff>3343273</xdr:colOff>
      <xdr:row>1</xdr:row>
      <xdr:rowOff>133350</xdr:rowOff>
    </xdr:to>
    <xdr:pic>
      <xdr:nvPicPr>
        <xdr:cNvPr id="2" name="1 Imagen">
          <a:extLst>
            <a:ext uri="{FF2B5EF4-FFF2-40B4-BE49-F238E27FC236}">
              <a16:creationId xmlns:a16="http://schemas.microsoft.com/office/drawing/2014/main" id="{5BA1FB4D-C6AC-4ABB-BD2D-A38C16AA132C}"/>
            </a:ext>
          </a:extLst>
        </xdr:cNvPr>
        <xdr:cNvPicPr/>
      </xdr:nvPicPr>
      <xdr:blipFill>
        <a:blip xmlns:r="http://schemas.openxmlformats.org/officeDocument/2006/relationships" r:embed="rId1" cstate="print"/>
        <a:srcRect/>
        <a:stretch>
          <a:fillRect/>
        </a:stretch>
      </xdr:blipFill>
      <xdr:spPr bwMode="auto">
        <a:xfrm>
          <a:off x="5238750" y="85725"/>
          <a:ext cx="1133473" cy="238125"/>
        </a:xfrm>
        <a:prstGeom prst="rect">
          <a:avLst/>
        </a:prstGeom>
        <a:solidFill>
          <a:srgbClr val="FFFFFF"/>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llianzms-my.sharepoint.com/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tabColor theme="2" tint="-0.749992370372631"/>
  </sheetPr>
  <dimension ref="A1:C19"/>
  <sheetViews>
    <sheetView zoomScale="90" zoomScaleNormal="90" workbookViewId="0">
      <selection activeCell="B6" sqref="B6:C6"/>
    </sheetView>
  </sheetViews>
  <sheetFormatPr baseColWidth="10" defaultColWidth="0" defaultRowHeight="15" x14ac:dyDescent="0.25"/>
  <cols>
    <col min="1" max="1" width="46.140625" style="6" bestFit="1" customWidth="1"/>
    <col min="2" max="2" width="63.85546875" style="6" customWidth="1"/>
    <col min="3" max="3" width="19.140625" style="6" customWidth="1"/>
    <col min="4" max="4" width="11.42578125" style="2" hidden="1" customWidth="1"/>
    <col min="5" max="16384" width="11.42578125" style="2" hidden="1"/>
  </cols>
  <sheetData>
    <row r="1" spans="1:3" ht="18.75" x14ac:dyDescent="0.25">
      <c r="A1" s="41" t="s">
        <v>0</v>
      </c>
      <c r="B1" s="41"/>
      <c r="C1" s="41"/>
    </row>
    <row r="2" spans="1:3" x14ac:dyDescent="0.25">
      <c r="A2" s="5" t="s">
        <v>1</v>
      </c>
      <c r="B2" s="38" t="s">
        <v>116</v>
      </c>
      <c r="C2" s="38"/>
    </row>
    <row r="3" spans="1:3" ht="15" customHeight="1" x14ac:dyDescent="0.25">
      <c r="A3" s="5" t="s">
        <v>2</v>
      </c>
      <c r="B3" s="39" t="s">
        <v>117</v>
      </c>
      <c r="C3" s="40"/>
    </row>
    <row r="4" spans="1:3" x14ac:dyDescent="0.25">
      <c r="A4" s="5" t="s">
        <v>3</v>
      </c>
      <c r="B4" s="39" t="s">
        <v>20</v>
      </c>
      <c r="C4" s="40"/>
    </row>
    <row r="5" spans="1:3" x14ac:dyDescent="0.25">
      <c r="A5" s="5" t="s">
        <v>4</v>
      </c>
      <c r="B5" s="38" t="s">
        <v>19</v>
      </c>
      <c r="C5" s="38"/>
    </row>
    <row r="6" spans="1:3" x14ac:dyDescent="0.25">
      <c r="A6" s="5" t="s">
        <v>5</v>
      </c>
      <c r="B6" s="42" t="s">
        <v>118</v>
      </c>
      <c r="C6" s="43"/>
    </row>
    <row r="7" spans="1:3" x14ac:dyDescent="0.25">
      <c r="A7" s="5" t="s">
        <v>6</v>
      </c>
      <c r="B7" s="44">
        <v>2109408715</v>
      </c>
      <c r="C7" s="38"/>
    </row>
    <row r="8" spans="1:3" x14ac:dyDescent="0.25">
      <c r="A8" s="37" t="s">
        <v>7</v>
      </c>
      <c r="B8" s="38" t="s">
        <v>131</v>
      </c>
      <c r="C8" s="38"/>
    </row>
    <row r="9" spans="1:3" x14ac:dyDescent="0.25">
      <c r="A9" s="5" t="s">
        <v>8</v>
      </c>
      <c r="B9" s="45" t="s">
        <v>119</v>
      </c>
      <c r="C9" s="46"/>
    </row>
    <row r="10" spans="1:3" x14ac:dyDescent="0.25">
      <c r="A10" s="49" t="s">
        <v>9</v>
      </c>
      <c r="B10" s="50" t="s">
        <v>120</v>
      </c>
      <c r="C10" s="38"/>
    </row>
    <row r="11" spans="1:3" ht="30" customHeight="1" x14ac:dyDescent="0.25">
      <c r="A11" s="49"/>
      <c r="B11" s="38"/>
      <c r="C11" s="38"/>
    </row>
    <row r="12" spans="1:3" x14ac:dyDescent="0.25">
      <c r="A12" s="49"/>
      <c r="B12" s="38"/>
      <c r="C12" s="38"/>
    </row>
    <row r="13" spans="1:3" x14ac:dyDescent="0.25">
      <c r="A13" s="5" t="s">
        <v>10</v>
      </c>
      <c r="B13" s="38" t="s">
        <v>118</v>
      </c>
      <c r="C13" s="38"/>
    </row>
    <row r="14" spans="1:3" ht="17.25" customHeight="1" x14ac:dyDescent="0.25">
      <c r="A14" s="5" t="s">
        <v>11</v>
      </c>
      <c r="B14" s="51" t="s">
        <v>121</v>
      </c>
      <c r="C14" s="51"/>
    </row>
    <row r="15" spans="1:3" ht="15.75" customHeight="1" x14ac:dyDescent="0.25">
      <c r="A15" s="5" t="s">
        <v>12</v>
      </c>
      <c r="B15" s="51" t="s">
        <v>122</v>
      </c>
      <c r="C15" s="51"/>
    </row>
    <row r="16" spans="1:3" ht="33" customHeight="1" x14ac:dyDescent="0.25">
      <c r="A16" s="5" t="s">
        <v>13</v>
      </c>
      <c r="B16" s="45" t="s">
        <v>123</v>
      </c>
      <c r="C16" s="46"/>
    </row>
    <row r="17" spans="1:3" ht="18.75" customHeight="1" x14ac:dyDescent="0.25">
      <c r="A17" s="5" t="s">
        <v>14</v>
      </c>
      <c r="B17" s="47" t="s">
        <v>124</v>
      </c>
      <c r="C17" s="48"/>
    </row>
    <row r="18" spans="1:3" x14ac:dyDescent="0.25">
      <c r="A18" s="5" t="s">
        <v>15</v>
      </c>
      <c r="B18" s="47" t="s">
        <v>125</v>
      </c>
      <c r="C18" s="48"/>
    </row>
    <row r="19" spans="1:3" x14ac:dyDescent="0.25">
      <c r="A19" s="5" t="s">
        <v>16</v>
      </c>
      <c r="B19" s="38" t="s">
        <v>126</v>
      </c>
      <c r="C19" s="38"/>
    </row>
  </sheetData>
  <mergeCells count="18">
    <mergeCell ref="B9:C9"/>
    <mergeCell ref="B16:C16"/>
    <mergeCell ref="B18:C18"/>
    <mergeCell ref="B19:C19"/>
    <mergeCell ref="A10:A12"/>
    <mergeCell ref="B10:C12"/>
    <mergeCell ref="B13:C13"/>
    <mergeCell ref="B14:C14"/>
    <mergeCell ref="B15:C15"/>
    <mergeCell ref="B17:C17"/>
    <mergeCell ref="B8:C8"/>
    <mergeCell ref="B4:C4"/>
    <mergeCell ref="B3:C3"/>
    <mergeCell ref="A1:C1"/>
    <mergeCell ref="B2:C2"/>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2">
        <x14:dataValidation type="list" allowBlank="1" showInputMessage="1" showErrorMessage="1" xr:uid="{C6A17F71-AD67-4D74-B1A9-269FF2E3C923}">
          <x14:formula1>
            <xm:f>NOTAS!$A$4:$A$5</xm:f>
          </x14:formula1>
          <xm:sqref>B5:C5</xm:sqref>
        </x14:dataValidation>
        <x14:dataValidation type="list" allowBlank="1" showInputMessage="1" showErrorMessage="1" xr:uid="{78E26C14-022B-4C75-B265-8B7786BBB7D0}">
          <x14:formula1>
            <xm:f>NOTAS!$A$1:$A$2</xm:f>
          </x14:formula1>
          <xm:sqref>B4:C4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442DB-46B4-47EE-A674-70F880E969ED}">
  <sheetPr>
    <tabColor theme="2" tint="-0.749992370372631"/>
  </sheetPr>
  <dimension ref="A1:A5"/>
  <sheetViews>
    <sheetView workbookViewId="0">
      <selection sqref="A1:A5"/>
    </sheetView>
  </sheetViews>
  <sheetFormatPr baseColWidth="10" defaultRowHeight="15" x14ac:dyDescent="0.25"/>
  <sheetData>
    <row r="1" spans="1:1" x14ac:dyDescent="0.25">
      <c r="A1" s="6" t="s">
        <v>17</v>
      </c>
    </row>
    <row r="2" spans="1:1" x14ac:dyDescent="0.25">
      <c r="A2" s="6" t="s">
        <v>18</v>
      </c>
    </row>
    <row r="3" spans="1:1" x14ac:dyDescent="0.25">
      <c r="A3" s="6"/>
    </row>
    <row r="4" spans="1:1" x14ac:dyDescent="0.25">
      <c r="A4" s="6" t="s">
        <v>19</v>
      </c>
    </row>
    <row r="5" spans="1:1" x14ac:dyDescent="0.25">
      <c r="A5" s="6" t="s">
        <v>20</v>
      </c>
    </row>
  </sheetData>
  <pageMargins left="0.7" right="0.7" top="0.75" bottom="0.75" header="0.3" footer="0.3"/>
  <pageSetup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tabColor theme="2" tint="-0.749992370372631"/>
  </sheetPr>
  <dimension ref="A1:C49"/>
  <sheetViews>
    <sheetView zoomScale="90" zoomScaleNormal="90" workbookViewId="0">
      <selection activeCell="C29" sqref="C29"/>
    </sheetView>
  </sheetViews>
  <sheetFormatPr baseColWidth="10" defaultColWidth="0" defaultRowHeight="15" x14ac:dyDescent="0.25"/>
  <cols>
    <col min="1" max="1" width="44.42578125" customWidth="1"/>
    <col min="2" max="2" width="36.28515625" customWidth="1"/>
    <col min="3" max="3" width="64.42578125" customWidth="1"/>
    <col min="4" max="16384" width="11.42578125" hidden="1"/>
  </cols>
  <sheetData>
    <row r="1" spans="1:3" ht="18.75" x14ac:dyDescent="0.25">
      <c r="A1" s="54" t="s">
        <v>21</v>
      </c>
      <c r="B1" s="54"/>
      <c r="C1" s="54"/>
    </row>
    <row r="2" spans="1:3" x14ac:dyDescent="0.25">
      <c r="A2" s="15" t="s">
        <v>22</v>
      </c>
      <c r="B2" s="55" t="s">
        <v>130</v>
      </c>
      <c r="C2" s="56"/>
    </row>
    <row r="3" spans="1:3" s="25" customFormat="1" x14ac:dyDescent="0.25">
      <c r="A3" s="5" t="s">
        <v>1</v>
      </c>
      <c r="B3" s="38" t="str">
        <f>'GENERALES NOTA 322'!B2:C2</f>
        <v>80052-2021-40514</v>
      </c>
      <c r="C3" s="38"/>
    </row>
    <row r="4" spans="1:3" s="2" customFormat="1" ht="14.45" customHeight="1" x14ac:dyDescent="0.25">
      <c r="A4" s="5" t="s">
        <v>2</v>
      </c>
      <c r="B4" s="38" t="str">
        <f>'GENERALES NOTA 322'!B3:C3</f>
        <v>CONTRALORÍA GENERAL DE LA REPÚBLICA - GERENCIA DEPARTAMENTAL COLEGIADA DE ANTIOQUIA</v>
      </c>
      <c r="C4" s="38"/>
    </row>
    <row r="5" spans="1:3" s="2" customFormat="1" x14ac:dyDescent="0.25">
      <c r="A5" s="5" t="s">
        <v>5</v>
      </c>
      <c r="B5" s="38" t="str">
        <f>'GENERALES NOTA 322'!B6:C6</f>
        <v>DEPARTAMENTO DE ANTIOQUIA</v>
      </c>
      <c r="C5" s="38"/>
    </row>
    <row r="6" spans="1:3" s="2" customFormat="1" x14ac:dyDescent="0.25">
      <c r="A6" s="5" t="s">
        <v>6</v>
      </c>
      <c r="B6" s="57">
        <f>'GENERALES NOTA 322'!B7:C7</f>
        <v>2109408715</v>
      </c>
      <c r="C6" s="57"/>
    </row>
    <row r="7" spans="1:3" s="2" customFormat="1" x14ac:dyDescent="0.25">
      <c r="A7" s="5" t="s">
        <v>7</v>
      </c>
      <c r="B7" s="38" t="str">
        <f>'GENERALES NOTA 322'!B8:C8</f>
        <v>MAPFRE SEGUROS GENERALES DE COLOMBIA S.A. (36.00%) Y OTROS</v>
      </c>
      <c r="C7" s="38"/>
    </row>
    <row r="8" spans="1:3" x14ac:dyDescent="0.25">
      <c r="A8" s="12" t="s">
        <v>23</v>
      </c>
      <c r="B8" s="38"/>
      <c r="C8" s="38"/>
    </row>
    <row r="9" spans="1:3" x14ac:dyDescent="0.25">
      <c r="A9" s="12" t="s">
        <v>24</v>
      </c>
      <c r="B9" s="38"/>
      <c r="C9" s="38"/>
    </row>
    <row r="10" spans="1:3" x14ac:dyDescent="0.25">
      <c r="A10" s="12" t="s">
        <v>25</v>
      </c>
      <c r="B10" s="52">
        <v>1000000000</v>
      </c>
      <c r="C10" s="53"/>
    </row>
    <row r="11" spans="1:3" x14ac:dyDescent="0.25">
      <c r="A11" s="12" t="s">
        <v>26</v>
      </c>
      <c r="B11" s="39"/>
      <c r="C11" s="40"/>
    </row>
    <row r="12" spans="1:3" x14ac:dyDescent="0.25">
      <c r="A12" s="12" t="s">
        <v>27</v>
      </c>
      <c r="B12" s="38"/>
      <c r="C12" s="38"/>
    </row>
    <row r="13" spans="1:3" x14ac:dyDescent="0.25">
      <c r="A13" s="12" t="s">
        <v>28</v>
      </c>
      <c r="B13" s="38"/>
      <c r="C13" s="38"/>
    </row>
    <row r="14" spans="1:3" x14ac:dyDescent="0.25">
      <c r="A14" s="12" t="s">
        <v>29</v>
      </c>
      <c r="B14" s="38"/>
      <c r="C14" s="38"/>
    </row>
    <row r="15" spans="1:3" x14ac:dyDescent="0.25">
      <c r="A15" s="58" t="s">
        <v>30</v>
      </c>
      <c r="B15" s="38"/>
      <c r="C15" s="38"/>
    </row>
    <row r="16" spans="1:3" x14ac:dyDescent="0.25">
      <c r="A16" s="59"/>
      <c r="B16" s="8" t="s">
        <v>31</v>
      </c>
      <c r="C16" s="9" t="s">
        <v>32</v>
      </c>
    </row>
    <row r="17" spans="1:3" x14ac:dyDescent="0.25">
      <c r="A17" s="59"/>
      <c r="B17" s="10"/>
      <c r="C17" s="10"/>
    </row>
    <row r="18" spans="1:3" x14ac:dyDescent="0.25">
      <c r="A18" s="59"/>
      <c r="B18" s="10"/>
      <c r="C18" s="10"/>
    </row>
    <row r="19" spans="1:3" x14ac:dyDescent="0.25">
      <c r="A19" s="59"/>
      <c r="B19" s="10"/>
      <c r="C19" s="10"/>
    </row>
    <row r="20" spans="1:3" x14ac:dyDescent="0.25">
      <c r="A20" s="12" t="s">
        <v>33</v>
      </c>
      <c r="B20" s="38"/>
      <c r="C20" s="38"/>
    </row>
    <row r="21" spans="1:3" x14ac:dyDescent="0.25">
      <c r="A21" s="12" t="s">
        <v>34</v>
      </c>
      <c r="B21" s="39"/>
      <c r="C21" s="40"/>
    </row>
    <row r="22" spans="1:3" x14ac:dyDescent="0.25">
      <c r="A22" s="11" t="s">
        <v>35</v>
      </c>
      <c r="B22" s="38"/>
      <c r="C22" s="38"/>
    </row>
    <row r="23" spans="1:3" x14ac:dyDescent="0.25">
      <c r="A23" s="60" t="s">
        <v>36</v>
      </c>
      <c r="B23" s="60"/>
      <c r="C23" s="60"/>
    </row>
    <row r="24" spans="1:3" x14ac:dyDescent="0.25">
      <c r="A24" s="47" t="s">
        <v>37</v>
      </c>
      <c r="B24" s="48"/>
      <c r="C24" s="22"/>
    </row>
    <row r="25" spans="1:3" x14ac:dyDescent="0.25">
      <c r="A25" s="47" t="s">
        <v>38</v>
      </c>
      <c r="B25" s="48"/>
      <c r="C25" s="22"/>
    </row>
    <row r="26" spans="1:3" x14ac:dyDescent="0.25">
      <c r="A26" s="47" t="s">
        <v>39</v>
      </c>
      <c r="B26" s="48"/>
      <c r="C26" s="23"/>
    </row>
    <row r="27" spans="1:3" x14ac:dyDescent="0.25">
      <c r="A27" s="16" t="s">
        <v>40</v>
      </c>
      <c r="B27" s="17"/>
      <c r="C27" s="22"/>
    </row>
    <row r="28" spans="1:3" x14ac:dyDescent="0.25">
      <c r="A28" s="47" t="s">
        <v>41</v>
      </c>
      <c r="B28" s="48"/>
      <c r="C28" s="22"/>
    </row>
    <row r="29" spans="1:3" x14ac:dyDescent="0.25">
      <c r="A29" s="47" t="s">
        <v>42</v>
      </c>
      <c r="B29" s="48"/>
      <c r="C29" s="88"/>
    </row>
    <row r="30" spans="1:3" x14ac:dyDescent="0.25">
      <c r="A30" s="47" t="s">
        <v>43</v>
      </c>
      <c r="B30" s="48"/>
      <c r="C30" s="22"/>
    </row>
    <row r="31" spans="1:3" x14ac:dyDescent="0.25">
      <c r="A31" s="55" t="s">
        <v>44</v>
      </c>
      <c r="B31" s="56"/>
      <c r="C31" s="24"/>
    </row>
    <row r="32" spans="1:3" x14ac:dyDescent="0.25">
      <c r="A32" s="62" t="s">
        <v>45</v>
      </c>
      <c r="B32" s="62"/>
      <c r="C32" s="62"/>
    </row>
    <row r="33" spans="1:3" x14ac:dyDescent="0.25">
      <c r="A33" s="61" t="s">
        <v>46</v>
      </c>
      <c r="B33" s="61"/>
      <c r="C33" s="10"/>
    </row>
    <row r="34" spans="1:3" x14ac:dyDescent="0.25">
      <c r="A34" s="61" t="s">
        <v>47</v>
      </c>
      <c r="B34" s="61"/>
      <c r="C34" s="10"/>
    </row>
    <row r="35" spans="1:3" x14ac:dyDescent="0.25">
      <c r="A35" s="61" t="s">
        <v>48</v>
      </c>
      <c r="B35" s="61"/>
      <c r="C35" s="10"/>
    </row>
    <row r="36" spans="1:3" x14ac:dyDescent="0.25">
      <c r="A36" s="61" t="s">
        <v>49</v>
      </c>
      <c r="B36" s="61"/>
      <c r="C36" s="10"/>
    </row>
    <row r="37" spans="1:3" x14ac:dyDescent="0.25">
      <c r="A37" s="61" t="s">
        <v>50</v>
      </c>
      <c r="B37" s="61"/>
      <c r="C37" s="10"/>
    </row>
    <row r="38" spans="1:3" x14ac:dyDescent="0.25">
      <c r="A38" s="61" t="s">
        <v>51</v>
      </c>
      <c r="B38" s="61"/>
      <c r="C38" s="10"/>
    </row>
    <row r="39" spans="1:3" x14ac:dyDescent="0.25">
      <c r="A39" s="61" t="s">
        <v>52</v>
      </c>
      <c r="B39" s="61"/>
      <c r="C39" s="10"/>
    </row>
    <row r="40" spans="1:3" x14ac:dyDescent="0.25">
      <c r="A40" s="61" t="s">
        <v>53</v>
      </c>
      <c r="B40" s="61"/>
      <c r="C40" s="10"/>
    </row>
    <row r="41" spans="1:3" x14ac:dyDescent="0.25">
      <c r="A41" s="61" t="s">
        <v>54</v>
      </c>
      <c r="B41" s="61"/>
      <c r="C41" s="10"/>
    </row>
    <row r="42" spans="1:3" x14ac:dyDescent="0.25">
      <c r="A42" s="61" t="s">
        <v>55</v>
      </c>
      <c r="B42" s="61"/>
      <c r="C42" s="10"/>
    </row>
    <row r="43" spans="1:3" x14ac:dyDescent="0.25">
      <c r="A43" s="61" t="s">
        <v>56</v>
      </c>
      <c r="B43" s="61"/>
      <c r="C43" s="10"/>
    </row>
    <row r="44" spans="1:3" x14ac:dyDescent="0.25">
      <c r="A44" s="61" t="s">
        <v>57</v>
      </c>
      <c r="B44" s="61"/>
      <c r="C44" s="10"/>
    </row>
    <row r="45" spans="1:3" x14ac:dyDescent="0.25">
      <c r="A45" s="61" t="s">
        <v>58</v>
      </c>
      <c r="B45" s="61"/>
      <c r="C45" s="10"/>
    </row>
    <row r="46" spans="1:3" x14ac:dyDescent="0.25">
      <c r="A46" s="61" t="s">
        <v>59</v>
      </c>
      <c r="B46" s="61"/>
      <c r="C46" s="10"/>
    </row>
    <row r="47" spans="1:3" x14ac:dyDescent="0.25">
      <c r="A47" s="61" t="s">
        <v>60</v>
      </c>
      <c r="B47" s="61"/>
      <c r="C47" s="10"/>
    </row>
    <row r="48" spans="1:3" x14ac:dyDescent="0.25">
      <c r="A48" s="61" t="s">
        <v>61</v>
      </c>
      <c r="B48" s="61"/>
      <c r="C48" s="10"/>
    </row>
    <row r="49" spans="1:3" x14ac:dyDescent="0.25">
      <c r="A49" s="63"/>
      <c r="B49" s="63"/>
      <c r="C49" s="10"/>
    </row>
  </sheetData>
  <mergeCells count="45">
    <mergeCell ref="B3:C3"/>
    <mergeCell ref="A46:B46"/>
    <mergeCell ref="A47:B47"/>
    <mergeCell ref="A48:B48"/>
    <mergeCell ref="A49:B49"/>
    <mergeCell ref="A44:B44"/>
    <mergeCell ref="A28:B28"/>
    <mergeCell ref="A29:B29"/>
    <mergeCell ref="A30:B30"/>
    <mergeCell ref="A31:B31"/>
    <mergeCell ref="A45:B45"/>
    <mergeCell ref="A38:B38"/>
    <mergeCell ref="A39:B39"/>
    <mergeCell ref="A40:B40"/>
    <mergeCell ref="A41:B41"/>
    <mergeCell ref="A42:B42"/>
    <mergeCell ref="A25:B25"/>
    <mergeCell ref="A43:B43"/>
    <mergeCell ref="A37:B37"/>
    <mergeCell ref="A32:C32"/>
    <mergeCell ref="A33:B33"/>
    <mergeCell ref="A34:B34"/>
    <mergeCell ref="A35:B35"/>
    <mergeCell ref="A36:B36"/>
    <mergeCell ref="B20:C20"/>
    <mergeCell ref="B21:C21"/>
    <mergeCell ref="B22:C22"/>
    <mergeCell ref="A23:C23"/>
    <mergeCell ref="A24:B24"/>
    <mergeCell ref="B10:C10"/>
    <mergeCell ref="A26:B26"/>
    <mergeCell ref="B13:C13"/>
    <mergeCell ref="A1:C1"/>
    <mergeCell ref="B8:C8"/>
    <mergeCell ref="B9:C9"/>
    <mergeCell ref="B11:C11"/>
    <mergeCell ref="B12:C12"/>
    <mergeCell ref="B2:C2"/>
    <mergeCell ref="B4:C4"/>
    <mergeCell ref="B5:C5"/>
    <mergeCell ref="B6:C6"/>
    <mergeCell ref="B7:C7"/>
    <mergeCell ref="B14:C14"/>
    <mergeCell ref="A15:A19"/>
    <mergeCell ref="B15:C15"/>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4">
        <x14:dataValidation type="list" allowBlank="1" showInputMessage="1" showErrorMessage="1" xr:uid="{484CBE47-A993-4FFE-AC42-1803773AC45E}">
          <x14:formula1>
            <xm:f>Hoja2!$D$2:$D$3</xm:f>
          </x14:formula1>
          <xm:sqref>B21:C21</xm:sqref>
        </x14:dataValidation>
        <x14:dataValidation type="list" allowBlank="1" showInputMessage="1" showErrorMessage="1" xr:uid="{4335DF3C-FC34-496D-859E-11EB4E59D1F6}">
          <x14:formula1>
            <xm:f>Hoja2!$C$2:$C$4</xm:f>
          </x14:formula1>
          <xm:sqref>B15:C15</xm:sqref>
        </x14:dataValidation>
        <x14:dataValidation type="list" allowBlank="1" showInputMessage="1" showErrorMessage="1" xr:uid="{0E3F1829-BF3F-4441-A13D-CA38524C6926}">
          <x14:formula1>
            <xm:f>Hoja2!$A$2:$A$5</xm:f>
          </x14:formula1>
          <xm:sqref>B11:C11</xm:sqref>
        </x14:dataValidation>
        <x14:dataValidation type="list" allowBlank="1" showInputMessage="1" showErrorMessage="1" xr:uid="{CE598DA5-BE60-4504-8641-5BC1D7DE4EC8}">
          <x14:formula1>
            <xm:f>Hoja2!$B$1:$B$2</xm:f>
          </x14:formula1>
          <xm:sqref>B22:C22 B13:C14 B20:C20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4A6E-D5FA-4D8D-BCFE-264973C0D9A0}">
  <sheetPr>
    <tabColor theme="2" tint="-0.749992370372631"/>
  </sheetPr>
  <dimension ref="A1:XFC50"/>
  <sheetViews>
    <sheetView tabSelected="1" zoomScale="80" zoomScaleNormal="80" workbookViewId="0">
      <selection activeCell="B14" sqref="B14:C14"/>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123 LEGIS 123</v>
      </c>
      <c r="C2" s="81"/>
    </row>
    <row r="3" spans="1:6" x14ac:dyDescent="0.25">
      <c r="A3" s="28" t="s">
        <v>1</v>
      </c>
      <c r="B3" s="66" t="str">
        <f>'GENERALES NOTA 322'!B2:C2</f>
        <v>80052-2021-40514</v>
      </c>
      <c r="C3" s="67"/>
    </row>
    <row r="4" spans="1:6" s="2" customFormat="1" x14ac:dyDescent="0.25">
      <c r="A4" s="29" t="s">
        <v>2</v>
      </c>
      <c r="B4" s="65" t="str">
        <f>'GENERALES NOTA 322'!B3:C3</f>
        <v>CONTRALORÍA GENERAL DE LA REPÚBLICA - GERENCIA DEPARTAMENTAL COLEGIADA DE ANTIOQUIA</v>
      </c>
      <c r="C4" s="65"/>
    </row>
    <row r="5" spans="1:6" s="2" customFormat="1" x14ac:dyDescent="0.25">
      <c r="A5" s="29" t="s">
        <v>5</v>
      </c>
      <c r="B5" s="80" t="str">
        <f>'GENERALES NOTA 321'!B5:C5</f>
        <v>DEPARTAMENTO DE ANTIOQUIA</v>
      </c>
      <c r="C5" s="81"/>
    </row>
    <row r="6" spans="1:6" s="2" customFormat="1" x14ac:dyDescent="0.25">
      <c r="A6" s="33" t="s">
        <v>127</v>
      </c>
      <c r="B6" s="82">
        <f>'GENERALES NOTA 321'!B10:C10</f>
        <v>1000000000</v>
      </c>
      <c r="C6" s="83"/>
    </row>
    <row r="7" spans="1:6" s="2" customFormat="1" x14ac:dyDescent="0.25">
      <c r="A7" s="33" t="s">
        <v>6</v>
      </c>
      <c r="B7" s="78">
        <f>'GENERALES NOTA 322'!B7:C7</f>
        <v>2109408715</v>
      </c>
      <c r="C7" s="78"/>
    </row>
    <row r="8" spans="1:6" s="2" customFormat="1" x14ac:dyDescent="0.25">
      <c r="A8" s="29" t="s">
        <v>7</v>
      </c>
      <c r="B8" s="65" t="str">
        <f>'GENERALES NOTA 322'!B8:C8</f>
        <v>MAPFRE SEGUROS GENERALES DE COLOMBIA S.A. (36.00%) Y OTROS</v>
      </c>
      <c r="C8" s="65"/>
    </row>
    <row r="9" spans="1:6" ht="23.25" customHeight="1" x14ac:dyDescent="0.25">
      <c r="A9" s="30" t="s">
        <v>63</v>
      </c>
      <c r="B9" s="66" t="s">
        <v>64</v>
      </c>
      <c r="C9" s="67"/>
    </row>
    <row r="10" spans="1:6" ht="60" x14ac:dyDescent="0.25">
      <c r="A10" s="29" t="s">
        <v>65</v>
      </c>
      <c r="B10" s="68"/>
      <c r="C10" s="69"/>
      <c r="E10" t="s">
        <v>66</v>
      </c>
      <c r="F10" s="14">
        <v>0.7</v>
      </c>
    </row>
    <row r="11" spans="1:6" x14ac:dyDescent="0.25">
      <c r="A11" s="36" t="s">
        <v>67</v>
      </c>
      <c r="B11" s="70">
        <f>(B12-B14)*B13</f>
        <v>1000000000</v>
      </c>
      <c r="C11" s="71"/>
      <c r="E11" t="s">
        <v>64</v>
      </c>
      <c r="F11" s="14">
        <v>0.3</v>
      </c>
    </row>
    <row r="12" spans="1:6" x14ac:dyDescent="0.25">
      <c r="A12" s="34" t="s">
        <v>129</v>
      </c>
      <c r="B12" s="74">
        <f>MIN(B6,B7)</f>
        <v>1000000000</v>
      </c>
      <c r="C12" s="75"/>
      <c r="F12" s="14"/>
    </row>
    <row r="13" spans="1:6" x14ac:dyDescent="0.25">
      <c r="A13" s="30" t="s">
        <v>30</v>
      </c>
      <c r="B13" s="76">
        <v>1</v>
      </c>
      <c r="C13" s="76"/>
      <c r="F13" s="14"/>
    </row>
    <row r="14" spans="1:6" x14ac:dyDescent="0.25">
      <c r="A14" s="30" t="s">
        <v>128</v>
      </c>
      <c r="B14" s="87">
        <v>0</v>
      </c>
      <c r="C14" s="86"/>
      <c r="F14" s="14"/>
    </row>
    <row r="15" spans="1:6" x14ac:dyDescent="0.25">
      <c r="A15" s="35" t="s">
        <v>68</v>
      </c>
      <c r="B15" s="72">
        <f>IFERROR(B11*(VLOOKUP(B9,E10:F15,2,0)),16666)</f>
        <v>300000000</v>
      </c>
      <c r="C15" s="73"/>
    </row>
    <row r="16" spans="1:6" ht="180" customHeight="1" x14ac:dyDescent="0.25">
      <c r="A16" s="29" t="s">
        <v>69</v>
      </c>
      <c r="B16" s="66"/>
      <c r="C16" s="67"/>
    </row>
    <row r="17" spans="1:3" ht="90" x14ac:dyDescent="0.25">
      <c r="A17" s="29" t="s">
        <v>70</v>
      </c>
      <c r="B17" s="64"/>
      <c r="C17" s="64"/>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selectLockedCells="1"/>
  <mergeCells count="17">
    <mergeCell ref="B7:C7"/>
    <mergeCell ref="A1:C1"/>
    <mergeCell ref="B2:C2"/>
    <mergeCell ref="B3:C3"/>
    <mergeCell ref="B4:C4"/>
    <mergeCell ref="B5:C5"/>
    <mergeCell ref="B6:C6"/>
    <mergeCell ref="B17:C17"/>
    <mergeCell ref="B8:C8"/>
    <mergeCell ref="B9:C9"/>
    <mergeCell ref="B10:C10"/>
    <mergeCell ref="B11:C11"/>
    <mergeCell ref="B15:C15"/>
    <mergeCell ref="B16:C16"/>
    <mergeCell ref="B12:C12"/>
    <mergeCell ref="B13:C13"/>
    <mergeCell ref="B14:C14"/>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A6F9180E-C335-4812-A794-2445E8058128}">
          <x14:formula1>
            <xm:f>Hoja2!$F$1:$F$3</xm:f>
          </x14:formula1>
          <xm:sqref>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32B29-4B15-46E1-A8D0-150011A85F4A}">
  <sheetPr>
    <tabColor theme="2" tint="-0.749992370372631"/>
  </sheetPr>
  <dimension ref="A1:XFC50"/>
  <sheetViews>
    <sheetView zoomScale="70" zoomScaleNormal="70" workbookViewId="0">
      <selection activeCell="B9" sqref="B9:C9"/>
    </sheetView>
  </sheetViews>
  <sheetFormatPr baseColWidth="10" defaultColWidth="0" defaultRowHeight="15" x14ac:dyDescent="0.25"/>
  <cols>
    <col min="1" max="1" width="41.85546875" style="31" customWidth="1"/>
    <col min="2" max="2" width="30.5703125" style="31" customWidth="1"/>
    <col min="3" max="3" width="76.140625" style="31" customWidth="1"/>
    <col min="4" max="8" width="11.42578125" hidden="1" customWidth="1"/>
    <col min="9" max="9" width="12" hidden="1" customWidth="1"/>
    <col min="10" max="10" width="11.42578125" hidden="1"/>
    <col min="11" max="11" width="5" hidden="1"/>
    <col min="12" max="16383" width="11.42578125" hidden="1"/>
    <col min="16384" max="16384" width="6.85546875" hidden="1"/>
  </cols>
  <sheetData>
    <row r="1" spans="1:6" ht="18.75" x14ac:dyDescent="0.25">
      <c r="A1" s="79" t="s">
        <v>62</v>
      </c>
      <c r="B1" s="79"/>
      <c r="C1" s="79"/>
    </row>
    <row r="2" spans="1:6" x14ac:dyDescent="0.25">
      <c r="A2" s="27" t="s">
        <v>22</v>
      </c>
      <c r="B2" s="80" t="str">
        <f>'GENERALES NOTA 321'!B2:C2</f>
        <v>SINIESTRO 123 LEGIS 123</v>
      </c>
      <c r="C2" s="81"/>
    </row>
    <row r="3" spans="1:6" x14ac:dyDescent="0.25">
      <c r="A3" s="28" t="s">
        <v>1</v>
      </c>
      <c r="B3" s="66" t="str">
        <f>'GENERALES NOTA 322'!B2:C2</f>
        <v>80052-2021-40514</v>
      </c>
      <c r="C3" s="67"/>
    </row>
    <row r="4" spans="1:6" s="2" customFormat="1" x14ac:dyDescent="0.25">
      <c r="A4" s="29" t="s">
        <v>2</v>
      </c>
      <c r="B4" s="65" t="str">
        <f>'GENERALES NOTA 322'!B3:C3</f>
        <v>CONTRALORÍA GENERAL DE LA REPÚBLICA - GERENCIA DEPARTAMENTAL COLEGIADA DE ANTIOQUIA</v>
      </c>
      <c r="C4" s="65"/>
    </row>
    <row r="5" spans="1:6" s="2" customFormat="1" x14ac:dyDescent="0.25">
      <c r="A5" s="29" t="s">
        <v>5</v>
      </c>
      <c r="B5" s="80" t="str">
        <f>'GENERALES NOTA 321'!B5:C5</f>
        <v>DEPARTAMENTO DE ANTIOQUIA</v>
      </c>
      <c r="C5" s="81"/>
    </row>
    <row r="6" spans="1:6" s="2" customFormat="1" x14ac:dyDescent="0.25">
      <c r="A6" s="33" t="s">
        <v>127</v>
      </c>
      <c r="B6" s="82">
        <f>'GENERALES NOTA 321'!B10:C10</f>
        <v>1000000000</v>
      </c>
      <c r="C6" s="83"/>
    </row>
    <row r="7" spans="1:6" s="2" customFormat="1" x14ac:dyDescent="0.25">
      <c r="A7" s="33" t="s">
        <v>6</v>
      </c>
      <c r="B7" s="78">
        <f>'GENERALES NOTA 322'!B7:C7</f>
        <v>2109408715</v>
      </c>
      <c r="C7" s="78"/>
    </row>
    <row r="8" spans="1:6" s="2" customFormat="1" x14ac:dyDescent="0.25">
      <c r="A8" s="29" t="s">
        <v>7</v>
      </c>
      <c r="B8" s="65" t="str">
        <f>'GENERALES NOTA 322'!B8:C8</f>
        <v>MAPFRE SEGUROS GENERALES DE COLOMBIA S.A. (36.00%) Y OTROS</v>
      </c>
      <c r="C8" s="65"/>
    </row>
    <row r="9" spans="1:6" ht="23.25" customHeight="1" x14ac:dyDescent="0.25">
      <c r="A9" s="30" t="s">
        <v>63</v>
      </c>
      <c r="B9" s="66" t="s">
        <v>77</v>
      </c>
      <c r="C9" s="67"/>
    </row>
    <row r="10" spans="1:6" ht="60" x14ac:dyDescent="0.25">
      <c r="A10" s="29" t="s">
        <v>65</v>
      </c>
      <c r="B10" s="68"/>
      <c r="C10" s="69"/>
      <c r="E10" t="s">
        <v>66</v>
      </c>
      <c r="F10" s="14">
        <v>0.7</v>
      </c>
    </row>
    <row r="11" spans="1:6" x14ac:dyDescent="0.25">
      <c r="A11" s="36" t="s">
        <v>67</v>
      </c>
      <c r="B11" s="70">
        <f>(B12-B14)*B13</f>
        <v>1000000000</v>
      </c>
      <c r="C11" s="71"/>
      <c r="E11" t="s">
        <v>64</v>
      </c>
      <c r="F11" s="14">
        <v>0.3</v>
      </c>
    </row>
    <row r="12" spans="1:6" x14ac:dyDescent="0.25">
      <c r="A12" s="34" t="s">
        <v>129</v>
      </c>
      <c r="B12" s="74">
        <f>MIN(B6,B7)</f>
        <v>1000000000</v>
      </c>
      <c r="C12" s="75"/>
      <c r="F12" s="14"/>
    </row>
    <row r="13" spans="1:6" x14ac:dyDescent="0.25">
      <c r="A13" s="30" t="s">
        <v>30</v>
      </c>
      <c r="B13" s="76">
        <v>1</v>
      </c>
      <c r="C13" s="76"/>
      <c r="F13" s="14"/>
    </row>
    <row r="14" spans="1:6" x14ac:dyDescent="0.25">
      <c r="A14" s="30" t="s">
        <v>128</v>
      </c>
      <c r="B14" s="77">
        <v>0</v>
      </c>
      <c r="C14" s="77"/>
      <c r="F14" s="14"/>
    </row>
    <row r="15" spans="1:6" x14ac:dyDescent="0.25">
      <c r="A15" s="35" t="s">
        <v>68</v>
      </c>
      <c r="B15" s="72">
        <f>IFERROR(B11*(VLOOKUP(B9,E10:F15,2,0)),16666)</f>
        <v>16666</v>
      </c>
      <c r="C15" s="73"/>
    </row>
    <row r="16" spans="1:6" ht="180" customHeight="1" x14ac:dyDescent="0.25">
      <c r="A16" s="29" t="s">
        <v>69</v>
      </c>
      <c r="B16" s="66"/>
      <c r="C16" s="67"/>
    </row>
    <row r="17" spans="1:3" ht="90" x14ac:dyDescent="0.25">
      <c r="A17" s="29" t="s">
        <v>70</v>
      </c>
      <c r="B17" s="64"/>
      <c r="C17" s="64"/>
    </row>
    <row r="19" spans="1:3" x14ac:dyDescent="0.25">
      <c r="B19" s="32"/>
      <c r="C19" s="32"/>
    </row>
    <row r="20" spans="1:3" x14ac:dyDescent="0.25">
      <c r="B20" s="32"/>
      <c r="C20" s="32"/>
    </row>
    <row r="21" spans="1:3" x14ac:dyDescent="0.25">
      <c r="B21" s="32"/>
      <c r="C21" s="32"/>
    </row>
    <row r="22" spans="1:3" x14ac:dyDescent="0.25">
      <c r="B22" s="32"/>
      <c r="C22" s="32"/>
    </row>
    <row r="23" spans="1:3" x14ac:dyDescent="0.25">
      <c r="B23" s="32"/>
      <c r="C23" s="32"/>
    </row>
    <row r="24" spans="1:3" x14ac:dyDescent="0.25">
      <c r="B24" s="32"/>
      <c r="C24" s="32"/>
    </row>
    <row r="25" spans="1:3" x14ac:dyDescent="0.25">
      <c r="B25" s="32"/>
      <c r="C25" s="32"/>
    </row>
    <row r="26" spans="1:3" x14ac:dyDescent="0.25">
      <c r="B26" s="32"/>
      <c r="C26" s="32"/>
    </row>
    <row r="27" spans="1:3" x14ac:dyDescent="0.25">
      <c r="B27" s="32"/>
      <c r="C27" s="32"/>
    </row>
    <row r="28" spans="1:3" x14ac:dyDescent="0.25">
      <c r="B28" s="32"/>
      <c r="C28" s="32"/>
    </row>
    <row r="29" spans="1:3" x14ac:dyDescent="0.25">
      <c r="B29" s="32"/>
      <c r="C29" s="32"/>
    </row>
    <row r="30" spans="1:3" x14ac:dyDescent="0.25">
      <c r="B30" s="32"/>
      <c r="C30" s="32"/>
    </row>
    <row r="31" spans="1:3" x14ac:dyDescent="0.25">
      <c r="B31" s="32"/>
      <c r="C31" s="32"/>
    </row>
    <row r="32" spans="1:3" x14ac:dyDescent="0.25">
      <c r="B32" s="32"/>
      <c r="C32" s="32"/>
    </row>
    <row r="33" spans="2:3" x14ac:dyDescent="0.25">
      <c r="B33" s="32"/>
      <c r="C33" s="32"/>
    </row>
    <row r="34" spans="2:3" x14ac:dyDescent="0.25">
      <c r="B34" s="32"/>
      <c r="C34" s="32"/>
    </row>
    <row r="35" spans="2:3" x14ac:dyDescent="0.25">
      <c r="B35" s="32"/>
      <c r="C35" s="32"/>
    </row>
    <row r="36" spans="2:3" x14ac:dyDescent="0.25">
      <c r="B36" s="32"/>
      <c r="C36" s="32"/>
    </row>
    <row r="37" spans="2:3" x14ac:dyDescent="0.25">
      <c r="B37" s="32"/>
      <c r="C37" s="32"/>
    </row>
    <row r="38" spans="2:3" x14ac:dyDescent="0.25">
      <c r="B38" s="32"/>
      <c r="C38" s="32"/>
    </row>
    <row r="39" spans="2:3" x14ac:dyDescent="0.25">
      <c r="B39" s="32"/>
      <c r="C39" s="32"/>
    </row>
    <row r="40" spans="2:3" x14ac:dyDescent="0.25">
      <c r="B40" s="32"/>
      <c r="C40" s="32"/>
    </row>
    <row r="41" spans="2:3" x14ac:dyDescent="0.25">
      <c r="B41" s="32"/>
      <c r="C41" s="32"/>
    </row>
    <row r="42" spans="2:3" x14ac:dyDescent="0.25">
      <c r="B42" s="32"/>
      <c r="C42" s="32"/>
    </row>
    <row r="43" spans="2:3" x14ac:dyDescent="0.25">
      <c r="B43" s="32"/>
      <c r="C43" s="32"/>
    </row>
    <row r="44" spans="2:3" x14ac:dyDescent="0.25">
      <c r="B44" s="32"/>
      <c r="C44" s="32"/>
    </row>
    <row r="45" spans="2:3" x14ac:dyDescent="0.25">
      <c r="B45" s="32"/>
      <c r="C45" s="32"/>
    </row>
    <row r="46" spans="2:3" x14ac:dyDescent="0.25">
      <c r="B46" s="32"/>
      <c r="C46" s="32"/>
    </row>
    <row r="47" spans="2:3" x14ac:dyDescent="0.25">
      <c r="B47" s="32"/>
      <c r="C47" s="32"/>
    </row>
    <row r="48" spans="2:3" x14ac:dyDescent="0.25">
      <c r="B48" s="32"/>
      <c r="C48" s="32"/>
    </row>
    <row r="49" spans="2:3" x14ac:dyDescent="0.25">
      <c r="B49" s="32"/>
      <c r="C49" s="32"/>
    </row>
    <row r="50" spans="2:3" x14ac:dyDescent="0.25">
      <c r="B50" s="32"/>
      <c r="C50" s="32"/>
    </row>
  </sheetData>
  <sheetProtection algorithmName="SHA-512" hashValue="jGxudA+mKk18RYgjXAOr4JQiuer9e9B4pHZU23yUbQDiGcmaRS+yI5IySby9C1nZ3ATh8e24yKN7yBiTfF4fNw==" saltValue="D/2xMyrndHN09NCUBHa++Q==" spinCount="100000" sheet="1" objects="1" scenarios="1" selectLockedCells="1"/>
  <mergeCells count="17">
    <mergeCell ref="B13:C13"/>
    <mergeCell ref="B14:C14"/>
    <mergeCell ref="B15:C15"/>
    <mergeCell ref="B16:C16"/>
    <mergeCell ref="B17:C17"/>
    <mergeCell ref="B12:C12"/>
    <mergeCell ref="A1:C1"/>
    <mergeCell ref="B2:C2"/>
    <mergeCell ref="B3:C3"/>
    <mergeCell ref="B4:C4"/>
    <mergeCell ref="B5:C5"/>
    <mergeCell ref="B6:C6"/>
    <mergeCell ref="B7:C7"/>
    <mergeCell ref="B8:C8"/>
    <mergeCell ref="B9:C9"/>
    <mergeCell ref="B10:C10"/>
    <mergeCell ref="B11:C11"/>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2BD093CE-D985-428A-928C-F0887A386F7A}">
          <x14:formula1>
            <xm:f>Hoja2!$F$1:$F$3</xm:f>
          </x14:formula1>
          <xm:sqref>B9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956A-6F1C-4392-879B-C7185185F575}">
  <sheetPr>
    <tabColor theme="2" tint="-0.749992370372631"/>
  </sheetPr>
  <dimension ref="A1:XFC13"/>
  <sheetViews>
    <sheetView workbookViewId="0">
      <selection activeCell="B13" sqref="B13"/>
    </sheetView>
  </sheetViews>
  <sheetFormatPr baseColWidth="10" defaultColWidth="11.42578125" defaultRowHeight="15" x14ac:dyDescent="0.25"/>
  <cols>
    <col min="1" max="1" width="35.5703125" customWidth="1"/>
    <col min="2" max="2" width="31.85546875" customWidth="1"/>
    <col min="3" max="3" width="63.140625" customWidth="1"/>
    <col min="4" max="16383" width="0" hidden="1" customWidth="1"/>
    <col min="16384" max="16384" width="0.85546875" hidden="1" customWidth="1"/>
  </cols>
  <sheetData>
    <row r="1" spans="1:3" ht="18.75" x14ac:dyDescent="0.25">
      <c r="A1" s="54" t="s">
        <v>71</v>
      </c>
      <c r="B1" s="54"/>
      <c r="C1" s="54"/>
    </row>
    <row r="2" spans="1:3" x14ac:dyDescent="0.25">
      <c r="A2" s="12" t="s">
        <v>22</v>
      </c>
      <c r="B2" s="47" t="str">
        <f>'GENERALES NOTA 321'!B2:C2</f>
        <v>SINIESTRO 123 LEGIS 123</v>
      </c>
      <c r="C2" s="48"/>
    </row>
    <row r="3" spans="1:3" x14ac:dyDescent="0.25">
      <c r="A3" s="26" t="s">
        <v>1</v>
      </c>
      <c r="B3" s="47" t="str">
        <f>'GENERALES NOTA 322'!B2:C2</f>
        <v>80052-2021-40514</v>
      </c>
      <c r="C3" s="48"/>
    </row>
    <row r="4" spans="1:3" s="2" customFormat="1" x14ac:dyDescent="0.25">
      <c r="A4" s="5" t="s">
        <v>2</v>
      </c>
      <c r="B4" s="38" t="str">
        <f>'GENERALES NOTA 322'!B3:C3</f>
        <v>CONTRALORÍA GENERAL DE LA REPÚBLICA - GERENCIA DEPARTAMENTAL COLEGIADA DE ANTIOQUIA</v>
      </c>
      <c r="C4" s="38"/>
    </row>
    <row r="5" spans="1:3" s="2" customFormat="1" x14ac:dyDescent="0.25">
      <c r="A5" s="5" t="s">
        <v>5</v>
      </c>
      <c r="B5" s="47" t="str">
        <f>'IMPUTACIÓN- GENERALES NOTA 324 '!B5:C5</f>
        <v>DEPARTAMENTO DE ANTIOQUIA</v>
      </c>
      <c r="C5" s="48"/>
    </row>
    <row r="6" spans="1:3" s="2" customFormat="1" x14ac:dyDescent="0.25">
      <c r="A6" s="5" t="s">
        <v>6</v>
      </c>
      <c r="B6" s="38">
        <f>'GENERALES NOTA 322'!B7:C7</f>
        <v>2109408715</v>
      </c>
      <c r="C6" s="38"/>
    </row>
    <row r="7" spans="1:3" s="2" customFormat="1" x14ac:dyDescent="0.25">
      <c r="A7" s="5" t="s">
        <v>7</v>
      </c>
      <c r="B7" s="38" t="str">
        <f>'GENERALES NOTA 322'!B8:C8</f>
        <v>MAPFRE SEGUROS GENERALES DE COLOMBIA S.A. (36.00%) Y OTROS</v>
      </c>
      <c r="C7" s="38"/>
    </row>
    <row r="8" spans="1:3" x14ac:dyDescent="0.25">
      <c r="A8" s="13" t="s">
        <v>63</v>
      </c>
      <c r="B8" s="39"/>
      <c r="C8" s="40"/>
    </row>
    <row r="9" spans="1:3" x14ac:dyDescent="0.25">
      <c r="A9" s="13" t="s">
        <v>67</v>
      </c>
      <c r="B9" s="84"/>
      <c r="C9" s="84"/>
    </row>
    <row r="10" spans="1:3" x14ac:dyDescent="0.25">
      <c r="A10" s="13" t="s">
        <v>72</v>
      </c>
      <c r="B10" s="84"/>
      <c r="C10" s="84"/>
    </row>
    <row r="11" spans="1:3" ht="45" x14ac:dyDescent="0.25">
      <c r="A11" s="5" t="s">
        <v>73</v>
      </c>
      <c r="B11" s="38"/>
      <c r="C11" s="38"/>
    </row>
    <row r="12" spans="1:3" ht="45" x14ac:dyDescent="0.25">
      <c r="A12" s="5" t="s">
        <v>74</v>
      </c>
      <c r="B12" s="38"/>
      <c r="C12" s="38"/>
    </row>
    <row r="13" spans="1:3" x14ac:dyDescent="0.25">
      <c r="A13" s="5" t="s">
        <v>75</v>
      </c>
      <c r="B13" s="10"/>
      <c r="C13" s="10"/>
    </row>
  </sheetData>
  <mergeCells count="12">
    <mergeCell ref="A1:C1"/>
    <mergeCell ref="B8:C8"/>
    <mergeCell ref="B9:C9"/>
    <mergeCell ref="B10:C10"/>
    <mergeCell ref="B11:C11"/>
    <mergeCell ref="B3:C3"/>
    <mergeCell ref="B12:C12"/>
    <mergeCell ref="B2:C2"/>
    <mergeCell ref="B4:C4"/>
    <mergeCell ref="B5:C5"/>
    <mergeCell ref="B6:C6"/>
    <mergeCell ref="B7:C7"/>
  </mergeCells>
  <pageMargins left="0.7" right="0.7" top="0.75" bottom="0.75" header="0.3" footer="0.3"/>
  <pageSetup orientation="portrait" horizontalDpi="90" verticalDpi="90" r:id="rId1"/>
  <extLst>
    <ext xmlns:x14="http://schemas.microsoft.com/office/spreadsheetml/2009/9/main" uri="{CCE6A557-97BC-4b89-ADB6-D9C93CAAB3DF}">
      <x14:dataValidations xmlns:xm="http://schemas.microsoft.com/office/excel/2006/main" count="1">
        <x14:dataValidation type="list" allowBlank="1" showInputMessage="1" showErrorMessage="1" xr:uid="{89609580-2E12-4371-BFDE-CD130E06F675}">
          <x14:formula1>
            <xm:f>Hoja2!$B$1:$B$2</xm:f>
          </x14:formula1>
          <xm:sqref>B11:C11 B13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E05B7-1C6F-448D-99B6-9836D13F4DC6}">
  <dimension ref="B1:N10"/>
  <sheetViews>
    <sheetView workbookViewId="0">
      <selection activeCell="C14" sqref="C14"/>
    </sheetView>
  </sheetViews>
  <sheetFormatPr baseColWidth="10" defaultColWidth="11.42578125" defaultRowHeight="15" customHeight="1" x14ac:dyDescent="0.25"/>
  <cols>
    <col min="2" max="2" width="34" bestFit="1" customWidth="1"/>
    <col min="3" max="3" width="51.7109375" customWidth="1"/>
    <col min="9" max="9" width="0" hidden="1" customWidth="1"/>
    <col min="14" max="14" width="0" hidden="1" customWidth="1"/>
  </cols>
  <sheetData>
    <row r="1" spans="2:14" ht="15" customHeight="1" thickBot="1" x14ac:dyDescent="0.3"/>
    <row r="2" spans="2:14" ht="15" customHeight="1" thickTop="1" thickBot="1" x14ac:dyDescent="0.3">
      <c r="B2" s="85"/>
      <c r="C2" s="85"/>
      <c r="I2" t="s">
        <v>76</v>
      </c>
      <c r="N2" t="s">
        <v>77</v>
      </c>
    </row>
    <row r="3" spans="2:14" ht="15" customHeight="1" thickTop="1" thickBot="1" x14ac:dyDescent="0.3">
      <c r="B3" s="85" t="s">
        <v>78</v>
      </c>
      <c r="C3" s="85"/>
      <c r="I3" t="s">
        <v>64</v>
      </c>
      <c r="N3" t="s">
        <v>64</v>
      </c>
    </row>
    <row r="4" spans="2:14" ht="15" customHeight="1" thickTop="1" thickBot="1" x14ac:dyDescent="0.3">
      <c r="B4" s="18" t="s">
        <v>79</v>
      </c>
      <c r="C4" s="19"/>
      <c r="I4" t="s">
        <v>80</v>
      </c>
      <c r="N4" t="s">
        <v>66</v>
      </c>
    </row>
    <row r="5" spans="2:14" ht="15" customHeight="1" thickTop="1" thickBot="1" x14ac:dyDescent="0.3">
      <c r="B5" s="18" t="s">
        <v>81</v>
      </c>
      <c r="C5" s="19"/>
    </row>
    <row r="6" spans="2:14" ht="15" customHeight="1" thickTop="1" thickBot="1" x14ac:dyDescent="0.3">
      <c r="B6" s="18" t="s">
        <v>82</v>
      </c>
      <c r="C6" s="19"/>
    </row>
    <row r="7" spans="2:14" ht="46.5" thickTop="1" thickBot="1" x14ac:dyDescent="0.3">
      <c r="B7" s="18" t="s">
        <v>83</v>
      </c>
      <c r="C7" s="20"/>
    </row>
    <row r="8" spans="2:14" ht="31.5" thickTop="1" thickBot="1" x14ac:dyDescent="0.3">
      <c r="B8" s="18" t="s">
        <v>84</v>
      </c>
      <c r="C8" s="19"/>
    </row>
    <row r="9" spans="2:14" ht="46.5" thickTop="1" thickBot="1" x14ac:dyDescent="0.3">
      <c r="B9" s="18" t="s">
        <v>85</v>
      </c>
      <c r="C9" s="21"/>
    </row>
    <row r="10" spans="2:14" ht="15" customHeight="1" thickTop="1" x14ac:dyDescent="0.25"/>
  </sheetData>
  <mergeCells count="2">
    <mergeCell ref="B2:C2"/>
    <mergeCell ref="B3:C3"/>
  </mergeCells>
  <dataValidations count="2">
    <dataValidation type="textLength" allowBlank="1" showInputMessage="1" showErrorMessage="1" sqref="C9" xr:uid="{8BEA8983-165A-49C4-B93F-9E8D0F5500DF}">
      <formula1>1</formula1>
      <formula2>500</formula2>
    </dataValidation>
    <dataValidation type="list" allowBlank="1" showInputMessage="1" showErrorMessage="1" sqref="C8" xr:uid="{EF917947-5CAE-454C-8E66-5C688CF77B8B}">
      <formula1>$I$2:$I$4</formula1>
    </dataValidation>
  </dataValidation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dimension ref="A1:I8"/>
  <sheetViews>
    <sheetView topLeftCell="G1" workbookViewId="0">
      <selection activeCell="I7" sqref="I7"/>
    </sheetView>
  </sheetViews>
  <sheetFormatPr baseColWidth="10" defaultColWidth="11.5703125" defaultRowHeight="15" x14ac:dyDescent="0.25"/>
  <cols>
    <col min="4" max="4" width="20.140625" bestFit="1" customWidth="1"/>
    <col min="5" max="5" width="42.85546875" bestFit="1" customWidth="1"/>
  </cols>
  <sheetData>
    <row r="1" spans="1:9" x14ac:dyDescent="0.25">
      <c r="A1" s="7" t="s">
        <v>26</v>
      </c>
      <c r="B1" t="s">
        <v>86</v>
      </c>
      <c r="C1" s="7" t="s">
        <v>30</v>
      </c>
      <c r="D1" s="7" t="s">
        <v>34</v>
      </c>
      <c r="E1" s="3" t="s">
        <v>87</v>
      </c>
      <c r="F1" s="2" t="s">
        <v>66</v>
      </c>
      <c r="G1" s="4">
        <v>0</v>
      </c>
      <c r="H1" t="s">
        <v>88</v>
      </c>
      <c r="I1" t="s">
        <v>89</v>
      </c>
    </row>
    <row r="2" spans="1:9" x14ac:dyDescent="0.25">
      <c r="A2" t="s">
        <v>90</v>
      </c>
      <c r="B2" t="s">
        <v>91</v>
      </c>
      <c r="C2" t="s">
        <v>92</v>
      </c>
      <c r="D2" s="2" t="s">
        <v>93</v>
      </c>
      <c r="E2" s="1" t="s">
        <v>94</v>
      </c>
      <c r="F2" s="2" t="s">
        <v>77</v>
      </c>
      <c r="G2" s="4">
        <v>0.7</v>
      </c>
      <c r="H2" t="s">
        <v>95</v>
      </c>
      <c r="I2" t="s">
        <v>96</v>
      </c>
    </row>
    <row r="3" spans="1:9" x14ac:dyDescent="0.25">
      <c r="A3" t="s">
        <v>97</v>
      </c>
      <c r="C3" t="s">
        <v>98</v>
      </c>
      <c r="D3" s="2" t="s">
        <v>99</v>
      </c>
      <c r="E3" s="1" t="s">
        <v>100</v>
      </c>
      <c r="F3" s="2" t="s">
        <v>64</v>
      </c>
      <c r="G3" s="4">
        <v>0.3</v>
      </c>
      <c r="H3" t="s">
        <v>101</v>
      </c>
      <c r="I3" t="s">
        <v>102</v>
      </c>
    </row>
    <row r="4" spans="1:9" x14ac:dyDescent="0.25">
      <c r="A4" t="s">
        <v>103</v>
      </c>
      <c r="C4" t="s">
        <v>104</v>
      </c>
      <c r="E4" s="1" t="s">
        <v>105</v>
      </c>
      <c r="H4" t="s">
        <v>106</v>
      </c>
      <c r="I4" t="s">
        <v>107</v>
      </c>
    </row>
    <row r="5" spans="1:9" x14ac:dyDescent="0.25">
      <c r="A5" t="s">
        <v>108</v>
      </c>
      <c r="E5" s="1" t="s">
        <v>109</v>
      </c>
      <c r="H5" t="s">
        <v>110</v>
      </c>
      <c r="I5" t="s">
        <v>111</v>
      </c>
    </row>
    <row r="6" spans="1:9" x14ac:dyDescent="0.25">
      <c r="E6" s="1" t="s">
        <v>112</v>
      </c>
      <c r="I6" t="s">
        <v>113</v>
      </c>
    </row>
    <row r="7" spans="1:9" x14ac:dyDescent="0.25">
      <c r="E7" s="1" t="s">
        <v>114</v>
      </c>
    </row>
    <row r="8" spans="1:9" x14ac:dyDescent="0.25">
      <c r="E8" s="1" t="s">
        <v>115</v>
      </c>
    </row>
  </sheetData>
  <pageMargins left="0.7" right="0.7" top="0.75" bottom="0.75" header="0.3" footer="0.3"/>
  <pageSetup orientation="portrait" horizontalDpi="90" verticalDpi="9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1268A46EF8BE54CB85570D01C5F0A72" ma:contentTypeVersion="16" ma:contentTypeDescription="Crear nuevo documento." ma:contentTypeScope="" ma:versionID="88951cb3b2d344d7c2a706420f95fa3f">
  <xsd:schema xmlns:xsd="http://www.w3.org/2001/XMLSchema" xmlns:xs="http://www.w3.org/2001/XMLSchema" xmlns:p="http://schemas.microsoft.com/office/2006/metadata/properties" xmlns:ns1="http://schemas.microsoft.com/sharepoint/v3" xmlns:ns2="110f4e7f-fc49-4680-be2a-cf1f485dd537" xmlns:ns3="bd399fb5-18ee-43ad-810b-0c429aab68ed" targetNamespace="http://schemas.microsoft.com/office/2006/metadata/properties" ma:root="true" ma:fieldsID="53c0fba586077f280948cac53606347e" ns1:_="" ns2:_="" ns3:_="">
    <xsd:import namespace="http://schemas.microsoft.com/sharepoint/v3"/>
    <xsd:import namespace="110f4e7f-fc49-4680-be2a-cf1f485dd537"/>
    <xsd:import namespace="bd399fb5-18ee-43ad-810b-0c429aab68e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Location" minOccurs="0"/>
                <xsd:element ref="ns1:_ip_UnifiedCompliancePolicyProperties" minOccurs="0"/>
                <xsd:element ref="ns1:_ip_UnifiedCompliancePolicyUIAction"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iedades de la Directiva de cumplimiento unificado" ma:hidden="true" ma:internalName="_ip_UnifiedCompliancePolicyProperties">
      <xsd:simpleType>
        <xsd:restriction base="dms:Note"/>
      </xsd:simpleType>
    </xsd:element>
    <xsd:element name="_ip_UnifiedCompliancePolicyUIAction" ma:index="21"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0f4e7f-fc49-4680-be2a-cf1f485dd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Etiquetas de imagen" ma:readOnly="false" ma:fieldId="{5cf76f15-5ced-4ddc-b409-7134ff3c332f}" ma:taxonomyMulti="true" ma:sspId="10820af1-e82f-496e-bbcb-d9502914b7b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d399fb5-18ee-43ad-810b-0c429aab68ed"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110f4e7f-fc49-4680-be2a-cf1f485dd53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49D4EAD-DE95-4705-8C29-CD66A6FCB097}">
  <ds:schemaRefs>
    <ds:schemaRef ds:uri="http://schemas.microsoft.com/sharepoint/v3/contenttype/forms"/>
  </ds:schemaRefs>
</ds:datastoreItem>
</file>

<file path=customXml/itemProps2.xml><?xml version="1.0" encoding="utf-8"?>
<ds:datastoreItem xmlns:ds="http://schemas.openxmlformats.org/officeDocument/2006/customXml" ds:itemID="{E876ECDF-1275-47A9-896A-57348BBC9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10f4e7f-fc49-4680-be2a-cf1f485dd537"/>
    <ds:schemaRef ds:uri="bd399fb5-18ee-43ad-810b-0c429aab68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1FFEF15-7C79-4BE7-BA63-3766F4BEB7DE}">
  <ds:schemaRefs>
    <ds:schemaRef ds:uri="http://schemas.microsoft.com/office/2006/metadata/properties"/>
    <ds:schemaRef ds:uri="http://schemas.microsoft.com/office/infopath/2007/PartnerControls"/>
    <ds:schemaRef ds:uri="http://schemas.microsoft.com/sharepoint/v3"/>
    <ds:schemaRef ds:uri="110f4e7f-fc49-4680-be2a-cf1f485dd53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GENERALES NOTA 322</vt:lpstr>
      <vt:lpstr>NOTAS</vt:lpstr>
      <vt:lpstr>GENERALES NOTA 321</vt:lpstr>
      <vt:lpstr>APERTURA- GENERALES  NOTA 324</vt:lpstr>
      <vt:lpstr>IMPUTACIÓN- GENERALES NOTA 324 </vt:lpstr>
      <vt:lpstr>GENERALES NOTA 325</vt:lpstr>
      <vt:lpstr>ACTUALIZACIÓN CONTINGENCIA</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Edna Lizeth Martin Torres</cp:lastModifiedBy>
  <cp:revision/>
  <dcterms:created xsi:type="dcterms:W3CDTF">2020-12-07T14:41:17Z</dcterms:created>
  <dcterms:modified xsi:type="dcterms:W3CDTF">2023-06-09T22:42:55Z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ce5f591a-3248-43e9-9b70-1ad50135772d_Enabled">
    <vt:lpwstr>true</vt:lpwstr>
  </property>
  <property fmtid="{D5CDD505-2E9C-101B-9397-08002B2CF9AE}" pid="24" name="MSIP_Label_ce5f591a-3248-43e9-9b70-1ad50135772d_SetDate">
    <vt:lpwstr>2022-02-08T17:15:09Z</vt:lpwstr>
  </property>
  <property fmtid="{D5CDD505-2E9C-101B-9397-08002B2CF9AE}" pid="25" name="MSIP_Label_ce5f591a-3248-43e9-9b70-1ad50135772d_Method">
    <vt:lpwstr>Privileged</vt:lpwstr>
  </property>
  <property fmtid="{D5CDD505-2E9C-101B-9397-08002B2CF9AE}" pid="26" name="MSIP_Label_ce5f591a-3248-43e9-9b70-1ad50135772d_Name">
    <vt:lpwstr>ce5f591a-3248-43e9-9b70-1ad50135772d</vt:lpwstr>
  </property>
  <property fmtid="{D5CDD505-2E9C-101B-9397-08002B2CF9AE}" pid="27" name="MSIP_Label_ce5f591a-3248-43e9-9b70-1ad50135772d_SiteId">
    <vt:lpwstr>6e06e42d-6925-47c6-b9e7-9581c7ca302a</vt:lpwstr>
  </property>
  <property fmtid="{D5CDD505-2E9C-101B-9397-08002B2CF9AE}" pid="28" name="MSIP_Label_ce5f591a-3248-43e9-9b70-1ad50135772d_ActionId">
    <vt:lpwstr>591cd8ea-df6f-4fa2-847a-f7030bdc697b</vt:lpwstr>
  </property>
  <property fmtid="{D5CDD505-2E9C-101B-9397-08002B2CF9AE}" pid="29" name="MSIP_Label_ce5f591a-3248-43e9-9b70-1ad50135772d_ContentBits">
    <vt:lpwstr>0</vt:lpwstr>
  </property>
  <property fmtid="{D5CDD505-2E9C-101B-9397-08002B2CF9AE}" pid="30" name="ContentTypeId">
    <vt:lpwstr>0x01010071268A46EF8BE54CB85570D01C5F0A72</vt:lpwstr>
  </property>
  <property fmtid="{D5CDD505-2E9C-101B-9397-08002B2CF9AE}" pid="31" name="_NewReviewCycle">
    <vt:lpwstr/>
  </property>
  <property fmtid="{D5CDD505-2E9C-101B-9397-08002B2CF9AE}" pid="32" name="MediaServiceImageTags">
    <vt:lpwstr/>
  </property>
</Properties>
</file>