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ngela Maria Arango\Documents\AMVA\SOPORTES Y ANTECEDENTES\"/>
    </mc:Choice>
  </mc:AlternateContent>
  <xr:revisionPtr revIDLastSave="0" documentId="13_ncr:1_{48B54120-3BEA-4AFA-B1CD-6EB8A18EFC1A}"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<sst xmlns="http://schemas.openxmlformats.org/spreadsheetml/2006/main" count="233" uniqueCount="182">
  <si>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</si>
  <si>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</si>
  <si>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</si>
  <si>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</si>
  <si>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</si>
  <si>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</si>
  <si>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</si>
  <si>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</si>
  <si>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</si>
  <si>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</si>
  <si>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</si>
  <si>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</si>
  <si>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</si>
  <si>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</si>
  <si>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</si>
  <si>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</si>
  <si>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</si>
  <si>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</si>
  <si>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</si>
  <si>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</si>
  <si>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</si>
  <si>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</si>
  <si>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</si>
  <si>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</si>
  <si>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</si>
  <si>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</si>
  <si>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</si>
  <si>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</si>
  <si>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</si>
  <si>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</si>
  <si>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</si>
  <si>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</si>
  <si>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</si>
  <si>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</si>
  <si>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</si>
  <si>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</si>
  <si>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</si>
  <si>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</si>
  <si>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</si>
  <si>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</si>
  <si>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</si>
  <si>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</si>
  <si>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</si>
  <si>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</si>
  <si>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</si>
  <si>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</si>
  <si>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</si>
  <si>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</si>
  <si>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</si>
  <si>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</si>
  <si>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</si>
  <si>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</si>
  <si>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</si>
  <si>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</si>
  <si>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</si>
  <si>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</si>
  <si>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</si>
  <si>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</si>
  <si>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</si>
  <si>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</si>
  <si>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</si>
  <si>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</si>
  <si>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</si>
  <si>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</si>
  <si>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</si>
  <si>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</si>
  <si>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</si>
  <si>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</si>
  <si>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</si>
  <si>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</si>
  <si>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</si>
  <si>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</si>
  <si>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</si>
  <si>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</si>
  <si>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</si>
  <si>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</si>
  <si>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</si>
  <si>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</si>
  <si>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</si>
  <si>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</si>
  <si>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</si>
  <si>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</si>
  <si>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</si>
  <si>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</si>
  <si>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</si>
  <si>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</si>
  <si>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</si>
  <si>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</si>
  <si>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</si>
  <si>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</si>
  <si>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</si>
  <si>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</si>
  <si>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</si>
  <si>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</si>
  <si>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</si>
  <si>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</si>
  <si>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</si>
  <si>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</si>
  <si>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</si>
  <si>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</si>
  <si>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</si>
  <si>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</si>
  <si>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</si>
  <si>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</si>
  <si>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</si>
  <si>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</si>
  <si>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</si>
  <si>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</si>
  <si>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</si>
  <si>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</si>
  <si>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</si>
  <si>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</si>
  <si>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</si>
  <si>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</si>
  <si>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</si>
  <si>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</si>
  <si>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</si>
  <si>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</si>
  <si>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</si>
  <si>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</si>
  <si>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</si>
  <si>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</si>
  <si>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</si>
  <si>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</si>
  <si>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</si>
  <si>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</si>
  <si>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</si>
  <si>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</si>
  <si>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</si>
  <si>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</si>
  <si>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</si>
  <si>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</si>
  <si>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</si>
  <si>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</si>
  <si>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</si>
  <si>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</si>
  <si>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</si>
  <si>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</si>
  <si>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</si>
  <si>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</si>
  <si>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</si>
  <si>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</si>
  <si>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</si>
  <si>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</si>
  <si>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</si>
  <si>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</si>
  <si>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</si>
  <si>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</si>
  <si>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</si>
  <si>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</si>
  <si>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</si>
  <si>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</si>
  <si>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</si>
  <si>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</si>
  <si>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</si>
  <si>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</si>
  <si>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</si>
  <si>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</si>
  <si>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 El 19 de agosto de 2020 mientras la señora Luz Stella Cutiva Gutiérrez y la señora Adriana Ximena Carvajal Cutiva transitaban en una motocicleta de placas NWT32A a la altura de la Calle 17 No. 137 A -15 en Bogotá D.C., fueron arrolladas por el vehículo automotor tipo tracto camión de placas ZAP-957, el cual se encontraba afiliado a la empresa de transportes Turbo Transportes AV S.A.S y amparado por responsabilidad civil extra contractual con póliza no 022264748 tomada con la compañía ALIANZ SEGUROS S.A. En hecho de tránsito referido fue codificando la hipótesis para el conductor del tracto camión de placas ZAP-957; la 157 que establece, no estar atento a los demás usuarios de la vía, lo cual ocasionó la muerte inmediata de la señora Luz Stella Cutiva Gutiérrez y múltiples lesiones a la señora Adriana Ximena Carvajal Cutiva. Hecho de tránsito que quedó registrado en video. 
2. Respecto de las lesiones producto del accidente de tránsito sufridas por la señora Adriana Ximena Carvajal Cutiva se registra: trauma en hombro, codo, muñeca, mano izquierda, trauma de fémur, trauma de rodilla izquierda; lesión en región lumbar glútea izquierda; al ingresar a la IPS MEDICENTRO FAMISANAR se registra que ingresa para realización de procedimiento de sacroiletis bilateral traumática, quien requiere de manejo invasivo del dolor, con bloqueo simpático regional secundario, contusión de la región lumbosacra y de la pelvis.</t>
  </si>
  <si>
    <t>*11001310302320240008500</t>
  </si>
  <si>
    <t>Juzgado Ventitrés (23) del Circuito de Bogota D.C.</t>
  </si>
  <si>
    <t xml:space="preserve">LUZ STELLA CUTIVA GUTIERREZ (Fallecida) 
ADRIANA XIMENA CARVAJAL (Lesionada) 
</t>
  </si>
  <si>
    <t>LUZ STELLA CUTIVA GUTIERREZ C.C. No. 36.175.763
ADRIANA XIMENA CARVAJAL C.C No. 67.031.001</t>
  </si>
  <si>
    <t>Carrera 1 C No. 52-39 Cali Valle del Cauca</t>
  </si>
  <si>
    <t>vivianamarcela16@hotmail.com</t>
  </si>
  <si>
    <t>LUZ STELLA CUTIVA GUTIERREZ (54 AÑOS)
ADRIANA XIMENA CARVAJAL (35 AÑOS)</t>
  </si>
  <si>
    <t>INDEPENDIENTE</t>
  </si>
  <si>
    <t>1 FALLECIDO Y 1 LESIONADO</t>
  </si>
  <si>
    <t>LUZ STELLA CUTIVA GUTIERREZ (Copiloto)
ADRIANA XIMENA CARVAJAL (Conductora)</t>
  </si>
  <si>
    <t>19 de agosto de 2020</t>
  </si>
  <si>
    <t>18 de abril de 2023</t>
  </si>
  <si>
    <t xml:space="preserve">28 de marzo de 2023
</t>
  </si>
  <si>
    <t>ZAP-957</t>
  </si>
  <si>
    <t>25 de octubre de 2023</t>
  </si>
  <si>
    <t>21 de marzo de 2024</t>
  </si>
  <si>
    <t>29 de abril de 2024</t>
  </si>
  <si>
    <t>*022264748</t>
  </si>
  <si>
    <t xml:space="preserve">No registra esa información en la demanda. </t>
  </si>
  <si>
    <t>LUZ STELLA CUTIVA GUTIERREZ (Fallecida): No registra esa información en la demanda. 
ADRIANA XIMENA CARVAJAL (Lesionada): Unión Libre</t>
  </si>
  <si>
    <t>LUZ STELLA CUTIVA GUTIERREZ (Fallecida): No registra esa información en la demanda. 
ADRIANA XIMENA CARVAJAL (Lesionada): 29/05/1985</t>
  </si>
  <si>
    <t>ARACELY VIDAL IBARRA  C.C. 48.571.623
TURBO TRANSPORTES AV S.A.S
ALLIANZ SEGUROS S.A.</t>
  </si>
  <si>
    <t>Adriana Ximena Cutiva (Afectada Directa e hija de la fallecida).
Cristian Camilo Carvajal Cutiva (hijo de la fallecida).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</si>
</sst>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2" xfId="0" applyBorder="1" applyAlignment="1">
      <alignment horizontal="justify" vertical="top" wrapText="1"/>
    </xf>
    <xf numFmtId="0" fontId="8" fillId="0" borderId="1" xfId="3" applyBorder="1" applyAlignment="1">
      <alignment horizontal="justify" vertical="top"/>
    </xf>
    <xf numFmtId="0" fontId="0" fillId="0" borderId="1" xfId="0" applyFill="1" applyBorder="1" applyAlignment="1">
      <alignment horizontal="justify" vertical="top"/>
    </xf>
    <xf numFmtId="0" fontId="0" fillId="0" borderId="1" xfId="0" applyFill="1" applyBorder="1" applyAlignment="1">
      <alignment horizontal="justify" vertical="top" wrapText="1"/>
    </xf>
    <xf numFmtId="15" fontId="0" fillId="0" borderId="1" xfId="0" applyNumberFormat="1" applyFill="1" applyBorder="1" applyAlignment="1">
      <alignment horizontal="justify" vertical="top" wrapText="1"/>
    </xf>
    <xf numFmtId="0" fontId="0" fillId="0" borderId="2" xfId="0" applyFill="1" applyBorder="1" applyAlignment="1">
      <alignment horizontal="left" vertical="top"/>
    </xf>
    <xf numFmtId="0" fontId="0" fillId="0" borderId="3" xfId="0" applyFill="1" applyBorder="1" applyAlignment="1">
      <alignment horizontal="left"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ivianamarcela16@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9" sqref="B9:C9"/>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4" t="s">
        <v>0</v>
      </c>
      <c r="B1" s="44"/>
      <c r="C1" s="44"/>
    </row>
    <row r="2" spans="1:3" x14ac:dyDescent="0.25">
      <c r="A2" s="5" t="s">
        <v>1</v>
      </c>
      <c r="B2" s="48" t="s">
        <v>159</v>
      </c>
      <c r="C2" s="49"/>
    </row>
    <row r="3" spans="1:3" x14ac:dyDescent="0.25">
      <c r="A3" s="5" t="s">
        <v>2</v>
      </c>
      <c r="B3" s="46" t="s">
        <v>160</v>
      </c>
      <c r="C3" s="47"/>
    </row>
    <row r="4" spans="1:3" x14ac:dyDescent="0.25">
      <c r="A4" s="5" t="s">
        <v>3</v>
      </c>
      <c r="B4" s="97" t="s">
        <v>180</v>
      </c>
      <c r="C4" s="47"/>
    </row>
    <row r="5" spans="1:3" ht="31.5" customHeight="1" x14ac:dyDescent="0.25">
      <c r="A5" s="5" t="s">
        <v>4</v>
      </c>
      <c r="B5" s="97" t="s">
        <v>181</v>
      </c>
      <c r="C5" s="47"/>
    </row>
    <row r="6" spans="1:3" x14ac:dyDescent="0.25">
      <c r="A6" s="5" t="s">
        <v>5</v>
      </c>
      <c r="B6" s="45" t="s">
        <v>122</v>
      </c>
      <c r="C6" s="45"/>
    </row>
    <row r="7" spans="1:3" x14ac:dyDescent="0.25">
      <c r="A7" s="27" t="s">
        <v>6</v>
      </c>
      <c r="B7" s="46" t="s">
        <v>124</v>
      </c>
      <c r="C7" s="47"/>
    </row>
    <row r="8" spans="1:3" ht="39.75" customHeight="1" x14ac:dyDescent="0.25">
      <c r="A8" s="28" t="s">
        <v>138</v>
      </c>
      <c r="B8" s="72" t="s">
        <v>161</v>
      </c>
      <c r="C8" s="45"/>
    </row>
    <row r="9" spans="1:3" ht="39" customHeight="1" x14ac:dyDescent="0.25">
      <c r="A9" s="28" t="s">
        <v>132</v>
      </c>
      <c r="B9" s="72" t="s">
        <v>162</v>
      </c>
      <c r="C9" s="45"/>
    </row>
    <row r="10" spans="1:3" x14ac:dyDescent="0.25">
      <c r="A10" s="28" t="s">
        <v>7</v>
      </c>
      <c r="B10" s="45" t="s">
        <v>163</v>
      </c>
      <c r="C10" s="45"/>
    </row>
    <row r="11" spans="1:3" ht="30" customHeight="1" x14ac:dyDescent="0.25">
      <c r="A11" s="29" t="s">
        <v>8</v>
      </c>
      <c r="B11" s="45">
        <v>3117702203</v>
      </c>
      <c r="C11" s="45"/>
    </row>
    <row r="12" spans="1:3" ht="30" customHeight="1" x14ac:dyDescent="0.25">
      <c r="A12" s="5" t="s">
        <v>9</v>
      </c>
      <c r="B12" s="98" t="s">
        <v>164</v>
      </c>
      <c r="C12" s="45"/>
    </row>
    <row r="13" spans="1:3" ht="38.25" customHeight="1" x14ac:dyDescent="0.25">
      <c r="A13" s="5" t="s">
        <v>10</v>
      </c>
      <c r="B13" s="72" t="s">
        <v>178</v>
      </c>
      <c r="C13" s="45"/>
    </row>
    <row r="14" spans="1:3" ht="37.5" customHeight="1" x14ac:dyDescent="0.25">
      <c r="A14" s="5" t="s">
        <v>11</v>
      </c>
      <c r="B14" s="72" t="s">
        <v>179</v>
      </c>
      <c r="C14" s="45"/>
    </row>
    <row r="15" spans="1:3" ht="31.5" customHeight="1" x14ac:dyDescent="0.25">
      <c r="A15" s="5" t="s">
        <v>145</v>
      </c>
      <c r="B15" s="72" t="s">
        <v>165</v>
      </c>
      <c r="C15" s="45"/>
    </row>
    <row r="16" spans="1:3" x14ac:dyDescent="0.25">
      <c r="A16" s="5" t="s">
        <v>12</v>
      </c>
      <c r="B16" s="51">
        <v>44062</v>
      </c>
      <c r="C16" s="45"/>
    </row>
    <row r="17" spans="1:3" ht="15" customHeight="1" x14ac:dyDescent="0.25">
      <c r="A17" s="5" t="s">
        <v>13</v>
      </c>
      <c r="B17" s="99" t="s">
        <v>166</v>
      </c>
      <c r="C17" s="99"/>
    </row>
    <row r="18" spans="1:3" x14ac:dyDescent="0.25">
      <c r="A18" s="5" t="s">
        <v>15</v>
      </c>
      <c r="B18" s="99" t="s">
        <v>177</v>
      </c>
      <c r="C18" s="99"/>
    </row>
    <row r="19" spans="1:3" ht="18.75" customHeight="1" x14ac:dyDescent="0.25">
      <c r="A19" s="5" t="s">
        <v>16</v>
      </c>
      <c r="B19" s="99" t="s">
        <v>177</v>
      </c>
      <c r="C19" s="99"/>
    </row>
    <row r="20" spans="1:3" x14ac:dyDescent="0.25">
      <c r="A20" s="5" t="s">
        <v>133</v>
      </c>
      <c r="B20" s="99" t="s">
        <v>167</v>
      </c>
      <c r="C20" s="99"/>
    </row>
    <row r="21" spans="1:3" ht="17.25" customHeight="1" x14ac:dyDescent="0.25">
      <c r="A21" s="5" t="s">
        <v>17</v>
      </c>
      <c r="B21" s="100" t="s">
        <v>168</v>
      </c>
      <c r="C21" s="99"/>
    </row>
    <row r="22" spans="1:3" x14ac:dyDescent="0.25">
      <c r="A22" s="28" t="s">
        <v>19</v>
      </c>
      <c r="B22" s="100" t="s">
        <v>169</v>
      </c>
      <c r="C22" s="100"/>
    </row>
    <row r="23" spans="1:3" x14ac:dyDescent="0.25">
      <c r="A23" s="28" t="s">
        <v>20</v>
      </c>
      <c r="B23" s="100" t="s">
        <v>171</v>
      </c>
      <c r="C23" s="100"/>
    </row>
    <row r="24" spans="1:3" x14ac:dyDescent="0.25">
      <c r="A24" s="28" t="s">
        <v>21</v>
      </c>
      <c r="B24" s="101" t="s">
        <v>170</v>
      </c>
      <c r="C24" s="100"/>
    </row>
    <row r="25" spans="1:3" x14ac:dyDescent="0.25">
      <c r="A25" s="50" t="s">
        <v>147</v>
      </c>
      <c r="B25" s="100" t="s">
        <v>158</v>
      </c>
      <c r="C25" s="99"/>
    </row>
    <row r="26" spans="1:3" x14ac:dyDescent="0.25">
      <c r="A26" s="50"/>
      <c r="B26" s="99"/>
      <c r="C26" s="99"/>
    </row>
    <row r="27" spans="1:3" ht="100.5" customHeight="1" x14ac:dyDescent="0.25">
      <c r="A27" s="50"/>
      <c r="B27" s="99"/>
      <c r="C27" s="99"/>
    </row>
    <row r="28" spans="1:3" x14ac:dyDescent="0.25">
      <c r="A28" s="28" t="s">
        <v>23</v>
      </c>
      <c r="B28" s="99" t="s">
        <v>177</v>
      </c>
      <c r="C28" s="99"/>
    </row>
    <row r="29" spans="1:3" x14ac:dyDescent="0.25">
      <c r="A29" s="28" t="s">
        <v>24</v>
      </c>
      <c r="B29" s="99" t="s">
        <v>177</v>
      </c>
      <c r="C29" s="99"/>
    </row>
    <row r="30" spans="1:3" x14ac:dyDescent="0.25">
      <c r="A30" s="28" t="s">
        <v>25</v>
      </c>
      <c r="B30" s="99" t="s">
        <v>172</v>
      </c>
      <c r="C30" s="99"/>
    </row>
    <row r="31" spans="1:3" x14ac:dyDescent="0.25">
      <c r="A31" s="28" t="s">
        <v>134</v>
      </c>
      <c r="B31" s="99" t="s">
        <v>176</v>
      </c>
      <c r="C31" s="99"/>
    </row>
    <row r="32" spans="1:3" x14ac:dyDescent="0.25">
      <c r="A32" s="28" t="s">
        <v>26</v>
      </c>
      <c r="B32" s="102" t="s">
        <v>173</v>
      </c>
      <c r="C32" s="103"/>
    </row>
    <row r="33" spans="1:3" x14ac:dyDescent="0.25">
      <c r="A33" s="5" t="s">
        <v>27</v>
      </c>
      <c r="B33" s="51" t="s">
        <v>174</v>
      </c>
      <c r="C33" s="51"/>
    </row>
    <row r="34" spans="1:3" ht="45" x14ac:dyDescent="0.25">
      <c r="A34" s="5" t="s">
        <v>135</v>
      </c>
      <c r="B34" s="45" t="s">
        <v>175</v>
      </c>
      <c r="C34" s="4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8:C28"/>
    <mergeCell ref="B32:C32"/>
    <mergeCell ref="B29:C29"/>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6EBBF65E-61A3-43CB-AA76-F772F3FDB62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1" t="s">
        <v>28</v>
      </c>
      <c r="B1" s="71"/>
      <c r="C1" s="71"/>
    </row>
    <row r="2" spans="1:3" ht="15.75" customHeight="1" x14ac:dyDescent="0.25">
      <c r="A2" s="20" t="s">
        <v>29</v>
      </c>
      <c r="B2" s="61" t="s">
        <v>148</v>
      </c>
      <c r="C2" s="62"/>
    </row>
    <row r="3" spans="1:3" s="2" customFormat="1" x14ac:dyDescent="0.25">
      <c r="A3" s="5" t="s">
        <v>1</v>
      </c>
      <c r="B3" s="45" t="str">
        <f>'AUTOS  NOTA 322'!B2:C2</f>
        <v>*11001310302320240008500</v>
      </c>
      <c r="C3" s="45"/>
    </row>
    <row r="4" spans="1:3" s="2" customFormat="1" x14ac:dyDescent="0.25">
      <c r="A4" s="5" t="s">
        <v>2</v>
      </c>
      <c r="B4" s="45" t="str">
        <f>'AUTOS  NOTA 322'!B3:C3</f>
        <v>Juzgado Ventitrés (23) del Circuito de Bogota D.C.</v>
      </c>
      <c r="C4" s="45"/>
    </row>
    <row r="5" spans="1:3" s="2" customFormat="1" x14ac:dyDescent="0.25">
      <c r="A5" s="5" t="s">
        <v>3</v>
      </c>
      <c r="B5" s="45" t="str">
        <f>'AUTOS  NOTA 322'!B4:C4</f>
        <v>ARACELY VIDAL IBARRA  C.C. 48.571.623
TURBO TRANSPORTES AV S.A.S
ALLIANZ SEGUROS S.A.</v>
      </c>
      <c r="C5" s="45"/>
    </row>
    <row r="6" spans="1:3" s="2" customFormat="1" x14ac:dyDescent="0.25">
      <c r="A6" s="5" t="s">
        <v>4</v>
      </c>
      <c r="B6" s="45" t="str">
        <f>'AUTOS  NOTA 322'!B5:C5</f>
        <v>Adriana Ximena Cutiva (Afectada Directa e hija de la fallecida).
Cristian Camilo Carvajal Cutiva (hijo de la fallecida).</v>
      </c>
      <c r="C6" s="45"/>
    </row>
    <row r="7" spans="1:3" s="2" customFormat="1" x14ac:dyDescent="0.25">
      <c r="A7" s="5" t="s">
        <v>5</v>
      </c>
      <c r="B7" s="45" t="str">
        <f>'AUTOS  NOTA 322'!B6:C6</f>
        <v>DEMANDA DIRECTA</v>
      </c>
      <c r="C7" s="45"/>
    </row>
    <row r="8" spans="1:3" s="2" customFormat="1" x14ac:dyDescent="0.25">
      <c r="A8" s="31" t="s">
        <v>119</v>
      </c>
      <c r="B8" s="45" t="str">
        <f>'AUTOS  NOTA 322'!B7:C8</f>
        <v xml:space="preserve">LUZ STELLA CUTIVA GUTIERREZ (Fallecida) 
ADRIANA XIMENA CARVAJAL (Lesionada) 
</v>
      </c>
      <c r="C8" s="45"/>
    </row>
    <row r="9" spans="1:3" x14ac:dyDescent="0.25">
      <c r="A9" s="20" t="s">
        <v>30</v>
      </c>
      <c r="B9" s="45"/>
      <c r="C9" s="45"/>
    </row>
    <row r="10" spans="1:3" x14ac:dyDescent="0.25">
      <c r="A10" s="20" t="s">
        <v>22</v>
      </c>
      <c r="B10" s="45" t="s">
        <v>124</v>
      </c>
      <c r="C10" s="45"/>
    </row>
    <row r="11" spans="1:3" x14ac:dyDescent="0.25">
      <c r="A11" s="20" t="s">
        <v>31</v>
      </c>
      <c r="B11" s="54">
        <v>0</v>
      </c>
      <c r="C11" s="55"/>
    </row>
    <row r="12" spans="1:3" x14ac:dyDescent="0.25">
      <c r="A12" s="20" t="s">
        <v>137</v>
      </c>
      <c r="B12" s="54">
        <v>0</v>
      </c>
      <c r="C12" s="55"/>
    </row>
    <row r="13" spans="1:3" x14ac:dyDescent="0.25">
      <c r="A13" s="20" t="s">
        <v>32</v>
      </c>
      <c r="B13" s="46"/>
      <c r="C13" s="47"/>
    </row>
    <row r="14" spans="1:3" x14ac:dyDescent="0.25">
      <c r="A14" s="20" t="s">
        <v>33</v>
      </c>
      <c r="B14" s="72"/>
      <c r="C14" s="45"/>
    </row>
    <row r="15" spans="1:3" x14ac:dyDescent="0.25">
      <c r="A15" s="20" t="s">
        <v>34</v>
      </c>
      <c r="B15" s="45"/>
      <c r="C15" s="45"/>
    </row>
    <row r="16" spans="1:3" x14ac:dyDescent="0.25">
      <c r="A16" s="20" t="s">
        <v>36</v>
      </c>
      <c r="B16" s="45"/>
      <c r="C16" s="45"/>
    </row>
    <row r="17" spans="1:3" x14ac:dyDescent="0.25">
      <c r="A17" s="58" t="s">
        <v>37</v>
      </c>
      <c r="B17" s="45"/>
      <c r="C17" s="45"/>
    </row>
    <row r="18" spans="1:3" x14ac:dyDescent="0.25">
      <c r="A18" s="59"/>
      <c r="B18" s="10" t="s">
        <v>39</v>
      </c>
      <c r="C18" s="10" t="s">
        <v>40</v>
      </c>
    </row>
    <row r="19" spans="1:3" x14ac:dyDescent="0.25">
      <c r="A19" s="59"/>
      <c r="B19" s="6" t="s">
        <v>144</v>
      </c>
      <c r="C19" s="6"/>
    </row>
    <row r="20" spans="1:3" x14ac:dyDescent="0.25">
      <c r="A20" s="59"/>
      <c r="B20" s="6"/>
      <c r="C20" s="6"/>
    </row>
    <row r="21" spans="1:3" x14ac:dyDescent="0.25">
      <c r="A21" s="60"/>
      <c r="B21" s="6"/>
      <c r="C21" s="6"/>
    </row>
    <row r="22" spans="1:3" x14ac:dyDescent="0.25">
      <c r="A22" s="20" t="s">
        <v>41</v>
      </c>
      <c r="B22" s="45"/>
      <c r="C22" s="45"/>
    </row>
    <row r="23" spans="1:3" x14ac:dyDescent="0.25">
      <c r="A23" s="20" t="s">
        <v>42</v>
      </c>
      <c r="B23" s="61"/>
      <c r="C23" s="62"/>
    </row>
    <row r="24" spans="1:3" x14ac:dyDescent="0.25">
      <c r="A24" s="20" t="s">
        <v>43</v>
      </c>
      <c r="B24" s="45"/>
      <c r="C24" s="45"/>
    </row>
    <row r="25" spans="1:3" x14ac:dyDescent="0.25">
      <c r="A25" s="20" t="s">
        <v>44</v>
      </c>
      <c r="B25" s="45"/>
      <c r="C25" s="45"/>
    </row>
    <row r="26" spans="1:3" x14ac:dyDescent="0.25">
      <c r="A26" s="20" t="s">
        <v>46</v>
      </c>
      <c r="B26" s="45"/>
      <c r="C26" s="45"/>
    </row>
    <row r="27" spans="1:3" x14ac:dyDescent="0.25">
      <c r="A27" s="19" t="s">
        <v>47</v>
      </c>
      <c r="B27" s="45"/>
      <c r="C27" s="45"/>
    </row>
    <row r="28" spans="1:3" x14ac:dyDescent="0.25">
      <c r="A28" s="63" t="s">
        <v>48</v>
      </c>
      <c r="B28" s="63"/>
      <c r="C28" s="63"/>
    </row>
    <row r="29" spans="1:3" x14ac:dyDescent="0.25">
      <c r="A29" s="56" t="s">
        <v>49</v>
      </c>
      <c r="B29" s="57"/>
      <c r="C29" s="11"/>
    </row>
    <row r="30" spans="1:3" x14ac:dyDescent="0.25">
      <c r="A30" s="56" t="s">
        <v>50</v>
      </c>
      <c r="B30" s="57"/>
      <c r="C30" s="11"/>
    </row>
    <row r="31" spans="1:3" x14ac:dyDescent="0.25">
      <c r="A31" s="56" t="s">
        <v>51</v>
      </c>
      <c r="B31" s="57"/>
      <c r="C31" s="12"/>
    </row>
    <row r="32" spans="1:3" x14ac:dyDescent="0.25">
      <c r="A32" s="56" t="s">
        <v>52</v>
      </c>
      <c r="B32" s="57"/>
      <c r="C32" s="11"/>
    </row>
    <row r="33" spans="1:3" x14ac:dyDescent="0.25">
      <c r="A33" s="56" t="s">
        <v>53</v>
      </c>
      <c r="B33" s="57"/>
      <c r="C33" s="11"/>
    </row>
    <row r="34" spans="1:3" x14ac:dyDescent="0.25">
      <c r="A34" s="56" t="s">
        <v>54</v>
      </c>
      <c r="B34" s="57"/>
      <c r="C34" s="13"/>
    </row>
    <row r="35" spans="1:3" x14ac:dyDescent="0.25">
      <c r="A35" s="52" t="s">
        <v>55</v>
      </c>
      <c r="B35" s="53"/>
      <c r="C35" s="14"/>
    </row>
    <row r="36" spans="1:3" x14ac:dyDescent="0.25">
      <c r="A36" s="52" t="s">
        <v>56</v>
      </c>
      <c r="B36" s="53"/>
      <c r="C36" s="15"/>
    </row>
    <row r="37" spans="1:3" x14ac:dyDescent="0.25">
      <c r="A37" s="64" t="s">
        <v>57</v>
      </c>
      <c r="B37" s="65"/>
      <c r="C37" s="15"/>
    </row>
    <row r="38" spans="1:3" x14ac:dyDescent="0.25">
      <c r="A38" s="66"/>
      <c r="B38" s="67"/>
      <c r="C38" s="15"/>
    </row>
    <row r="39" spans="1:3" x14ac:dyDescent="0.25">
      <c r="A39" s="68"/>
      <c r="B39" s="69"/>
      <c r="C39" s="15"/>
    </row>
    <row r="40" spans="1:3" x14ac:dyDescent="0.25">
      <c r="A40" s="70" t="s">
        <v>58</v>
      </c>
      <c r="B40" s="70"/>
      <c r="C40" s="70"/>
    </row>
    <row r="41" spans="1:3" x14ac:dyDescent="0.25">
      <c r="A41" s="17" t="s">
        <v>59</v>
      </c>
      <c r="B41" s="18"/>
      <c r="C41" s="15"/>
    </row>
    <row r="42" spans="1:3" x14ac:dyDescent="0.25">
      <c r="A42" s="52" t="s">
        <v>60</v>
      </c>
      <c r="B42" s="53"/>
      <c r="C42" s="15"/>
    </row>
    <row r="43" spans="1:3" x14ac:dyDescent="0.25">
      <c r="A43" s="52" t="s">
        <v>61</v>
      </c>
      <c r="B43" s="53"/>
      <c r="C43" s="15"/>
    </row>
    <row r="44" spans="1:3" x14ac:dyDescent="0.25">
      <c r="A44" s="17" t="s">
        <v>62</v>
      </c>
      <c r="B44" s="18"/>
      <c r="C44" s="15"/>
    </row>
    <row r="45" spans="1:3" x14ac:dyDescent="0.25">
      <c r="A45" s="17" t="s">
        <v>63</v>
      </c>
      <c r="B45" s="18"/>
      <c r="C45" s="15"/>
    </row>
    <row r="46" spans="1:3" x14ac:dyDescent="0.25">
      <c r="A46" s="52" t="s">
        <v>64</v>
      </c>
      <c r="B46" s="53"/>
      <c r="C46" s="15"/>
    </row>
    <row r="47" spans="1:3" x14ac:dyDescent="0.25">
      <c r="A47" s="17" t="s">
        <v>65</v>
      </c>
      <c r="B47" s="16"/>
      <c r="C47" s="15"/>
    </row>
    <row r="48" spans="1:3" x14ac:dyDescent="0.25">
      <c r="A48" s="52" t="s">
        <v>66</v>
      </c>
      <c r="B48" s="53"/>
      <c r="C48" s="15"/>
    </row>
    <row r="49" spans="1:3" x14ac:dyDescent="0.25">
      <c r="A49" s="52" t="s">
        <v>67</v>
      </c>
      <c r="B49" s="53"/>
      <c r="C49" s="15"/>
    </row>
    <row r="50" spans="1:3" x14ac:dyDescent="0.25">
      <c r="A50" s="52" t="s">
        <v>57</v>
      </c>
      <c r="B50" s="5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1" t="s">
        <v>68</v>
      </c>
      <c r="B1" s="71"/>
      <c r="C1" s="71"/>
    </row>
    <row r="2" spans="1:9" ht="15" customHeight="1" x14ac:dyDescent="0.25">
      <c r="A2" s="35" t="s">
        <v>29</v>
      </c>
      <c r="B2" s="76" t="str">
        <f>'AUTOS NOTA 321'!B2:C2</f>
        <v xml:space="preserve">SINIESTRO   LEGIS </v>
      </c>
      <c r="C2" s="77"/>
    </row>
    <row r="3" spans="1:9" x14ac:dyDescent="0.25">
      <c r="A3" s="36" t="s">
        <v>1</v>
      </c>
      <c r="B3" s="91" t="str">
        <f>'AUTOS  NOTA 322'!B2:C2</f>
        <v>*11001310302320240008500</v>
      </c>
      <c r="C3" s="91"/>
    </row>
    <row r="4" spans="1:9" x14ac:dyDescent="0.25">
      <c r="A4" s="36" t="s">
        <v>2</v>
      </c>
      <c r="B4" s="91" t="str">
        <f>'AUTOS  NOTA 322'!B3:C3</f>
        <v>Juzgado Ventitrés (23) del Circuito de Bogota D.C.</v>
      </c>
      <c r="C4" s="91"/>
    </row>
    <row r="5" spans="1:9" x14ac:dyDescent="0.25">
      <c r="A5" s="36" t="s">
        <v>3</v>
      </c>
      <c r="B5" s="91" t="str">
        <f>'AUTOS  NOTA 322'!B4:C4</f>
        <v>ARACELY VIDAL IBARRA  C.C. 48.571.623
TURBO TRANSPORTES AV S.A.S
ALLIANZ SEGUROS S.A.</v>
      </c>
      <c r="C5" s="91"/>
    </row>
    <row r="6" spans="1:9" ht="15" customHeight="1" x14ac:dyDescent="0.25">
      <c r="A6" s="36" t="s">
        <v>4</v>
      </c>
      <c r="B6" s="91" t="str">
        <f>'AUTOS  NOTA 322'!B5:C5</f>
        <v>Adriana Ximena Cutiva (Afectada Directa e hija de la fallecida).
Cristian Camilo Carvajal Cutiva (hijo de la fallecida).</v>
      </c>
      <c r="C6" s="91"/>
    </row>
    <row r="7" spans="1:9" x14ac:dyDescent="0.25">
      <c r="A7" s="36" t="s">
        <v>5</v>
      </c>
      <c r="B7" s="91" t="str">
        <f>'AUTOS  NOTA 322'!B6:C6</f>
        <v>DEMANDA DIRECTA</v>
      </c>
      <c r="C7" s="91"/>
    </row>
    <row r="8" spans="1:9" x14ac:dyDescent="0.25">
      <c r="A8" s="38" t="s">
        <v>119</v>
      </c>
      <c r="B8" s="91" t="str">
        <f>'AUTOS  NOTA 322'!B7:C8</f>
        <v xml:space="preserve">LUZ STELLA CUTIVA GUTIERREZ (Fallecida) 
ADRIANA XIMENA CARVAJAL (Lesionada) 
</v>
      </c>
      <c r="C8" s="91"/>
    </row>
    <row r="9" spans="1:9" ht="30" x14ac:dyDescent="0.25">
      <c r="A9" s="36" t="s">
        <v>69</v>
      </c>
      <c r="B9" s="89">
        <f>SUM(C11,C12,C14,C15,C17)</f>
        <v>0</v>
      </c>
      <c r="C9" s="90"/>
    </row>
    <row r="10" spans="1:9" x14ac:dyDescent="0.25">
      <c r="A10" s="92" t="s">
        <v>70</v>
      </c>
      <c r="B10" s="81" t="s">
        <v>71</v>
      </c>
      <c r="C10" s="82"/>
    </row>
    <row r="11" spans="1:9" x14ac:dyDescent="0.25">
      <c r="A11" s="92"/>
      <c r="B11" s="37" t="s">
        <v>72</v>
      </c>
      <c r="C11" s="32"/>
    </row>
    <row r="12" spans="1:9" x14ac:dyDescent="0.25">
      <c r="A12" s="92"/>
      <c r="B12" s="37" t="s">
        <v>73</v>
      </c>
      <c r="C12" s="32"/>
    </row>
    <row r="13" spans="1:9" x14ac:dyDescent="0.25">
      <c r="A13" s="92"/>
      <c r="B13" s="81"/>
      <c r="C13" s="82"/>
    </row>
    <row r="14" spans="1:9" x14ac:dyDescent="0.25">
      <c r="A14" s="92"/>
      <c r="B14" s="37" t="s">
        <v>116</v>
      </c>
      <c r="C14" s="40"/>
    </row>
    <row r="15" spans="1:9" x14ac:dyDescent="0.25">
      <c r="A15" s="92"/>
      <c r="B15" s="37" t="s">
        <v>117</v>
      </c>
      <c r="C15" s="40"/>
      <c r="E15" t="s">
        <v>75</v>
      </c>
      <c r="F15" s="22">
        <v>0.7</v>
      </c>
    </row>
    <row r="16" spans="1:9" x14ac:dyDescent="0.25">
      <c r="A16" s="92"/>
      <c r="B16" s="81" t="s">
        <v>76</v>
      </c>
      <c r="C16" s="82"/>
      <c r="E16" t="s">
        <v>77</v>
      </c>
      <c r="F16" s="23">
        <v>0.3</v>
      </c>
      <c r="I16" s="25"/>
    </row>
    <row r="17" spans="1:9" x14ac:dyDescent="0.25">
      <c r="A17" s="92"/>
      <c r="B17" s="37"/>
      <c r="C17" s="41"/>
      <c r="F17" s="26"/>
      <c r="I17" s="25"/>
    </row>
    <row r="18" spans="1:9" ht="23.25" customHeight="1" x14ac:dyDescent="0.25">
      <c r="A18" s="39" t="s">
        <v>78</v>
      </c>
      <c r="B18" s="76" t="s">
        <v>75</v>
      </c>
      <c r="C18" s="77"/>
    </row>
    <row r="19" spans="1:9" ht="60" x14ac:dyDescent="0.25">
      <c r="A19" s="36" t="s">
        <v>80</v>
      </c>
      <c r="B19" s="83"/>
      <c r="C19" s="84"/>
    </row>
    <row r="20" spans="1:9" ht="15" customHeight="1" x14ac:dyDescent="0.25">
      <c r="A20" s="21" t="s">
        <v>81</v>
      </c>
      <c r="B20" s="78">
        <f>((C22+C23+C25+C26+C30+C28+C32+C34+C29+C33)-C37)*C36*C38</f>
        <v>0</v>
      </c>
      <c r="C20" s="78"/>
    </row>
    <row r="21" spans="1:9" x14ac:dyDescent="0.25">
      <c r="A21" s="7" t="s">
        <v>82</v>
      </c>
      <c r="B21" s="85" t="s">
        <v>71</v>
      </c>
      <c r="C21" s="86"/>
    </row>
    <row r="22" spans="1:9" x14ac:dyDescent="0.25">
      <c r="A22" s="87"/>
      <c r="B22" s="37" t="s">
        <v>72</v>
      </c>
      <c r="C22" s="32">
        <v>0</v>
      </c>
    </row>
    <row r="23" spans="1:9" x14ac:dyDescent="0.25">
      <c r="A23" s="88"/>
      <c r="B23" s="37" t="s">
        <v>73</v>
      </c>
      <c r="C23" s="32">
        <v>0</v>
      </c>
    </row>
    <row r="24" spans="1:9" x14ac:dyDescent="0.25">
      <c r="A24" s="88"/>
      <c r="B24" s="81" t="s">
        <v>74</v>
      </c>
      <c r="C24" s="82"/>
    </row>
    <row r="25" spans="1:9" x14ac:dyDescent="0.25">
      <c r="A25" s="88"/>
      <c r="B25" s="37" t="s">
        <v>116</v>
      </c>
      <c r="C25" s="32">
        <v>0</v>
      </c>
    </row>
    <row r="26" spans="1:9" ht="29.1" customHeight="1" x14ac:dyDescent="0.25">
      <c r="A26" s="88"/>
      <c r="B26" s="37" t="s">
        <v>118</v>
      </c>
      <c r="C26" s="32">
        <v>0</v>
      </c>
    </row>
    <row r="27" spans="1:9" x14ac:dyDescent="0.25">
      <c r="A27" s="88"/>
      <c r="B27" s="81" t="s">
        <v>149</v>
      </c>
      <c r="C27" s="82"/>
    </row>
    <row r="28" spans="1:9" x14ac:dyDescent="0.25">
      <c r="A28" s="88"/>
      <c r="B28" s="37" t="s">
        <v>157</v>
      </c>
      <c r="C28" s="32">
        <v>0</v>
      </c>
    </row>
    <row r="29" spans="1:9" x14ac:dyDescent="0.25">
      <c r="A29" s="88"/>
      <c r="B29" s="37" t="s">
        <v>72</v>
      </c>
      <c r="C29" s="32">
        <v>0</v>
      </c>
    </row>
    <row r="30" spans="1:9" x14ac:dyDescent="0.25">
      <c r="A30" s="88"/>
      <c r="B30" s="37" t="s">
        <v>73</v>
      </c>
      <c r="C30" s="32">
        <v>0</v>
      </c>
    </row>
    <row r="31" spans="1:9" x14ac:dyDescent="0.25">
      <c r="A31" s="88"/>
      <c r="B31" s="81" t="s">
        <v>150</v>
      </c>
      <c r="C31" s="82"/>
    </row>
    <row r="32" spans="1:9" x14ac:dyDescent="0.25">
      <c r="A32" s="88"/>
      <c r="B32" s="37"/>
      <c r="C32" s="32"/>
    </row>
    <row r="33" spans="1:3" x14ac:dyDescent="0.25">
      <c r="A33" s="88"/>
      <c r="B33" s="37" t="s">
        <v>72</v>
      </c>
      <c r="C33" s="32">
        <v>0</v>
      </c>
    </row>
    <row r="34" spans="1:3" x14ac:dyDescent="0.25">
      <c r="A34" s="88"/>
      <c r="B34" s="37" t="s">
        <v>73</v>
      </c>
      <c r="C34" s="32">
        <v>0</v>
      </c>
    </row>
    <row r="35" spans="1:3" x14ac:dyDescent="0.25">
      <c r="A35" s="88"/>
      <c r="B35" s="81" t="s">
        <v>136</v>
      </c>
      <c r="C35" s="82"/>
    </row>
    <row r="36" spans="1:3" x14ac:dyDescent="0.25">
      <c r="A36" s="88"/>
      <c r="B36" s="37" t="s">
        <v>153</v>
      </c>
      <c r="C36" s="33">
        <v>1</v>
      </c>
    </row>
    <row r="37" spans="1:3" x14ac:dyDescent="0.25">
      <c r="A37" s="88"/>
      <c r="B37" s="37" t="s">
        <v>137</v>
      </c>
      <c r="C37" s="34">
        <v>0</v>
      </c>
    </row>
    <row r="38" spans="1:3" x14ac:dyDescent="0.25">
      <c r="A38" s="88"/>
      <c r="B38" s="37" t="s">
        <v>156</v>
      </c>
      <c r="C38" s="33">
        <v>1</v>
      </c>
    </row>
    <row r="39" spans="1:3" x14ac:dyDescent="0.25">
      <c r="A39" s="24" t="s">
        <v>83</v>
      </c>
      <c r="B39" s="78">
        <f>IFERROR(B20*(VLOOKUP(B18,E15:F17,2,0)),16666)</f>
        <v>0</v>
      </c>
      <c r="C39" s="78"/>
    </row>
    <row r="40" spans="1:3" ht="93" customHeight="1" x14ac:dyDescent="0.25">
      <c r="A40" s="36" t="s">
        <v>151</v>
      </c>
      <c r="B40" s="79"/>
      <c r="C40" s="80"/>
    </row>
    <row r="41" spans="1:3" ht="211.5" customHeight="1" x14ac:dyDescent="0.25">
      <c r="A41" s="36" t="s">
        <v>84</v>
      </c>
      <c r="B41" s="74"/>
      <c r="C41" s="75"/>
    </row>
    <row r="42" spans="1:3" ht="26.1" customHeight="1" x14ac:dyDescent="0.25">
      <c r="A42" s="43" t="s">
        <v>141</v>
      </c>
      <c r="B42" s="43"/>
      <c r="C42" s="43"/>
    </row>
    <row r="43" spans="1:3" x14ac:dyDescent="0.25">
      <c r="A43" s="42" t="s">
        <v>142</v>
      </c>
      <c r="B43" s="73"/>
      <c r="C43" s="73"/>
    </row>
    <row r="44" spans="1:3" ht="41.1" customHeight="1" x14ac:dyDescent="0.25">
      <c r="A44" s="42" t="s">
        <v>140</v>
      </c>
      <c r="B44" s="73"/>
      <c r="C44" s="7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1" t="s">
        <v>85</v>
      </c>
      <c r="B1" s="71"/>
      <c r="C1" s="71"/>
    </row>
    <row r="2" spans="1:3" x14ac:dyDescent="0.25">
      <c r="A2" s="20" t="s">
        <v>29</v>
      </c>
      <c r="B2" s="61" t="str">
        <f>'AUTOS NOTA 324'!B2:C2</f>
        <v xml:space="preserve">SINIESTRO   LEGIS </v>
      </c>
      <c r="C2" s="62"/>
    </row>
    <row r="3" spans="1:3" x14ac:dyDescent="0.25">
      <c r="A3" s="5" t="s">
        <v>1</v>
      </c>
      <c r="B3" s="45" t="str">
        <f>'AUTOS  NOTA 322'!B2:C2</f>
        <v>*11001310302320240008500</v>
      </c>
      <c r="C3" s="45"/>
    </row>
    <row r="4" spans="1:3" x14ac:dyDescent="0.25">
      <c r="A4" s="5" t="s">
        <v>2</v>
      </c>
      <c r="B4" s="45" t="str">
        <f>'AUTOS  NOTA 322'!B3:C3</f>
        <v>Juzgado Ventitrés (23) del Circuito de Bogota D.C.</v>
      </c>
      <c r="C4" s="45"/>
    </row>
    <row r="5" spans="1:3" x14ac:dyDescent="0.25">
      <c r="A5" s="5" t="s">
        <v>3</v>
      </c>
      <c r="B5" s="45" t="str">
        <f>'AUTOS  NOTA 322'!B4:C4</f>
        <v>ARACELY VIDAL IBARRA  C.C. 48.571.623
TURBO TRANSPORTES AV S.A.S
ALLIANZ SEGUROS S.A.</v>
      </c>
      <c r="C5" s="45"/>
    </row>
    <row r="6" spans="1:3" ht="15" customHeight="1" x14ac:dyDescent="0.25">
      <c r="A6" s="5" t="s">
        <v>4</v>
      </c>
      <c r="B6" s="45" t="str">
        <f>'AUTOS  NOTA 322'!B5:C5</f>
        <v>Adriana Ximena Cutiva (Afectada Directa e hija de la fallecida).
Cristian Camilo Carvajal Cutiva (hijo de la fallecida).</v>
      </c>
      <c r="C6" s="45"/>
    </row>
    <row r="7" spans="1:3" ht="15" customHeight="1" x14ac:dyDescent="0.25">
      <c r="A7" s="5" t="s">
        <v>5</v>
      </c>
      <c r="B7" s="45" t="str">
        <f>'AUTOS  NOTA 322'!B6:C6</f>
        <v>DEMANDA DIRECTA</v>
      </c>
      <c r="C7" s="45"/>
    </row>
    <row r="8" spans="1:3" ht="15" customHeight="1" x14ac:dyDescent="0.25">
      <c r="A8" s="31" t="s">
        <v>119</v>
      </c>
      <c r="B8" s="45" t="str">
        <f>'AUTOS  NOTA 322'!B7:C8</f>
        <v xml:space="preserve">LUZ STELLA CUTIVA GUTIERREZ (Fallecida) 
ADRIANA XIMENA CARVAJAL (Lesionada) 
</v>
      </c>
      <c r="C8" s="45"/>
    </row>
    <row r="9" spans="1:3" ht="18.95" customHeight="1" x14ac:dyDescent="0.25">
      <c r="A9" s="5" t="s">
        <v>120</v>
      </c>
      <c r="B9" s="45"/>
      <c r="C9" s="45"/>
    </row>
    <row r="10" spans="1:3" x14ac:dyDescent="0.25">
      <c r="A10" s="7" t="s">
        <v>82</v>
      </c>
      <c r="B10" s="95">
        <f>'AUTOS NOTA 324'!B20:C20</f>
        <v>0</v>
      </c>
      <c r="C10" s="95"/>
    </row>
    <row r="11" spans="1:3" x14ac:dyDescent="0.25">
      <c r="A11" s="7" t="s">
        <v>139</v>
      </c>
      <c r="B11" s="96">
        <f>'AUTOS NOTA 324'!B39:C39</f>
        <v>0</v>
      </c>
      <c r="C11" s="45"/>
    </row>
    <row r="12" spans="1:3" ht="30" x14ac:dyDescent="0.25">
      <c r="A12" s="7" t="s">
        <v>86</v>
      </c>
      <c r="B12" s="93"/>
      <c r="C12" s="94"/>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94"/>
      <c r="C17" s="9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María Valencia Arango</cp:lastModifiedBy>
  <cp:revision/>
  <dcterms:created xsi:type="dcterms:W3CDTF">2020-12-07T14:41:17Z</dcterms:created>
  <dcterms:modified xsi:type="dcterms:W3CDTF">2024-03-22T19:39:21Z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