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ejandro/Desktop/"/>
    </mc:Choice>
  </mc:AlternateContent>
  <xr:revisionPtr revIDLastSave="0" documentId="8_{2F132EA5-7F40-4944-A6A2-35C72458D294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5" l="1"/>
  <c r="B8" i="11"/>
  <c r="B17" i="1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4" i="10"/>
  <c r="B5" i="10"/>
  <c r="B6" i="10"/>
  <c r="B3" i="10"/>
</calcChain>
</file>

<file path=xl/sharedStrings.xml><?xml version="1.0" encoding="utf-8"?>
<sst xmlns="http://schemas.openxmlformats.org/spreadsheetml/2006/main" count="194" uniqueCount="155">
  <si>
    <t>SOLICITUD DE ANTECEDENTES -ABOGADO EXTERNO-</t>
  </si>
  <si>
    <t>Radicado(23 digitos)</t>
  </si>
  <si>
    <t>Juzgado</t>
  </si>
  <si>
    <t>Demandado</t>
  </si>
  <si>
    <t xml:space="preserve">Demandante </t>
  </si>
  <si>
    <t>Tipo de vinculacion compañía</t>
  </si>
  <si>
    <t>LLAMADA EN GARANTIA</t>
  </si>
  <si>
    <t>Nombre de lesionado o muerto (s)</t>
  </si>
  <si>
    <t>Fecha de los hechos</t>
  </si>
  <si>
    <t>Fecha de solicitud audiencia prejudicial</t>
  </si>
  <si>
    <t>Fecha de audiencia prejudicial</t>
  </si>
  <si>
    <t>AMPARO A AFECTAR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</si>
  <si>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</si>
  <si>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</si>
  <si>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</si>
  <si>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</si>
  <si>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</si>
  <si>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</si>
  <si>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</si>
  <si>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DAÑOS MATERIALES</t>
  </si>
  <si>
    <t>Asegurado</t>
  </si>
  <si>
    <t>Nit Asegurado</t>
  </si>
  <si>
    <t xml:space="preserve">No. Póliza vinculada (las que se necesite solicitar). </t>
  </si>
  <si>
    <t>Fecha de asignación</t>
  </si>
  <si>
    <t>Fecha de notificación</t>
  </si>
  <si>
    <t xml:space="preserve">Fecha de contestacion </t>
  </si>
  <si>
    <t>REMISION DE ANTECEDENTES - ABOGADO INTERNO-</t>
  </si>
  <si>
    <t>SINIESTRO - APLICATIVO</t>
  </si>
  <si>
    <t>SINIESTRO LEGIS</t>
  </si>
  <si>
    <t>PÓLIZA</t>
  </si>
  <si>
    <t>VALOR ASEGURADO</t>
  </si>
  <si>
    <t>DEDUCIBLE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</si>
  <si>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</si>
  <si>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</si>
  <si>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</si>
  <si>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</si>
  <si>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</si>
  <si>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</si>
  <si>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</si>
  <si>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</si>
  <si>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</si>
  <si>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>MOTIVO DE LA DEMANDA</t>
  </si>
  <si>
    <t>OFRECIENTO PREVIO?</t>
  </si>
  <si>
    <t>OFRECIENTO VALOR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</si>
  <si>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</si>
  <si>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</si>
  <si>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</si>
  <si>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</si>
  <si>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</si>
  <si>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</si>
  <si>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</si>
  <si>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</si>
  <si>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</si>
  <si>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</si>
  <si>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</si>
  <si>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</si>
  <si>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</si>
  <si>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</si>
  <si>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</si>
  <si>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</si>
  <si>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</si>
  <si>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</si>
  <si>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</si>
  <si>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</si>
  <si>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</si>
  <si>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</si>
  <si>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</si>
  <si>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</si>
  <si>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</si>
  <si>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</si>
  <si>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</si>
  <si>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</si>
  <si>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Daño moral</t>
  </si>
  <si>
    <t>Daño a la salud</t>
  </si>
  <si>
    <t>PROBABLE</t>
  </si>
  <si>
    <t>Clasificación Contingencia</t>
  </si>
  <si>
    <t>PROBABLE GENERALES</t>
  </si>
  <si>
    <t>Concepto del Abogado sobre la Contingencia:(Se debe indicar las razones por las cuales se considera que el proceso es Eventual Remoto o Probable.)</t>
  </si>
  <si>
    <t>Valor Contingencia: ( en pesos). Cuanto vale perder o negociar el caso por un valor que debe estar dentro del valor asegurado( con criterios jurisprudenciales)</t>
  </si>
  <si>
    <t>VALOR CONTINGENCIA</t>
  </si>
  <si>
    <t>Daño a la Salud que podría interpretarse como daño a la vida de relación</t>
  </si>
  <si>
    <t>OTROS</t>
  </si>
  <si>
    <t>COASEGURO RETENCION ALLIANZ (%)</t>
  </si>
  <si>
    <t>CONCURRENCIA</t>
  </si>
  <si>
    <t>Reserva propuesta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</si>
  <si>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</si>
  <si>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</si>
  <si>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 xml:space="preserve">VISTO BUENO ABOGADO INTERNO </t>
  </si>
  <si>
    <t>VISTO BUENO ABOGADO INTERNO?</t>
  </si>
  <si>
    <t xml:space="preserve">COMENTARIOS </t>
  </si>
  <si>
    <t>INFORME ABOGADO INTERNO</t>
  </si>
  <si>
    <t>CONTINGENCIA</t>
  </si>
  <si>
    <t>Reserva CIA</t>
  </si>
  <si>
    <t>Comentarios clasificación y valor contingencia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</si>
  <si>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</si>
  <si>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</si>
  <si>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</si>
  <si>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 xml:space="preserve">Creación de intervinientes </t>
  </si>
  <si>
    <t>Comentarios adicionales</t>
  </si>
  <si>
    <t xml:space="preserve">SI </t>
  </si>
  <si>
    <t>NO</t>
  </si>
  <si>
    <t>SI</t>
  </si>
  <si>
    <t xml:space="preserve">Situcion Laboral </t>
  </si>
  <si>
    <t>Acompañante motorista</t>
  </si>
  <si>
    <t>OCURRENCIA</t>
  </si>
  <si>
    <t>CEDIDO</t>
  </si>
  <si>
    <t>FACULTATIVO</t>
  </si>
  <si>
    <t xml:space="preserve">Objetado por la Compañía </t>
  </si>
  <si>
    <t>REMOTO</t>
  </si>
  <si>
    <t>EVENTUAL GENERALES</t>
  </si>
  <si>
    <t xml:space="preserve">Ocupado-trabajador cuenta ajena </t>
  </si>
  <si>
    <t xml:space="preserve">Ciclista </t>
  </si>
  <si>
    <t>DEMANDA DIRECTA</t>
  </si>
  <si>
    <t>CLAIMS MADE</t>
  </si>
  <si>
    <t>ACEPTADO</t>
  </si>
  <si>
    <t>AUTOMATICO</t>
  </si>
  <si>
    <t>Pretensiones elevadas- reclamación Compañía</t>
  </si>
  <si>
    <t>EVENTUAL</t>
  </si>
  <si>
    <t>PROBABLE RC MEDICA</t>
  </si>
  <si>
    <t>Ocupado - Autonomo</t>
  </si>
  <si>
    <t>Cliclista vehículo</t>
  </si>
  <si>
    <t>SUNSET</t>
  </si>
  <si>
    <t>PROPIO</t>
  </si>
  <si>
    <t>Ofrecimiento muy bajo-reclamación Compañía</t>
  </si>
  <si>
    <t>EVENTUAL RC MEDICA</t>
  </si>
  <si>
    <t xml:space="preserve">Tareas del hogar </t>
  </si>
  <si>
    <t xml:space="preserve">Motociclista </t>
  </si>
  <si>
    <t>DESCUBREMIENTO</t>
  </si>
  <si>
    <t xml:space="preserve">Nuevos reclamantes </t>
  </si>
  <si>
    <t>PROBABLE AVIACION,SALUD,VIDA</t>
  </si>
  <si>
    <t>Pendiente acceder al mercado laboral -pedir a nino</t>
  </si>
  <si>
    <t>Ocupante vehículo</t>
  </si>
  <si>
    <t>Respuesta extemporanea</t>
  </si>
  <si>
    <t>EVENTUAL AVIACION,SALUD,VIDA</t>
  </si>
  <si>
    <t>Pasajero servicio publico</t>
  </si>
  <si>
    <t xml:space="preserve">Sin reclamación previa </t>
  </si>
  <si>
    <t xml:space="preserve">Vida/RC medica- aviso de siniestro sin tramite </t>
  </si>
  <si>
    <t>19001333300420200003500</t>
  </si>
  <si>
    <t>JUZGADO 4 ADTVO DE POPAYÁN</t>
  </si>
  <si>
    <t>Municipio de Popayán y Acueducto y Alcantarillado de Popayán S.A. E.S.P.</t>
  </si>
  <si>
    <t xml:space="preserve">Americo Navia Ordoñez (víctima directa), Richard Fernando Navia Rodriguez (hijo - fecha de nacimiento: 28 de noviembre de 1986), Isabel Cristina Navia Rodriguez (hija - fecha de nacimiento: 12 de junio de 1981), Greivys Yajaira Navia Rodriguez (hija - fecha de nacimiento: 08 de junio de 1994) </t>
  </si>
  <si>
    <t>Americo Navia Ordoñez (lesionado)</t>
  </si>
  <si>
    <t>05 de marzo de 2018</t>
  </si>
  <si>
    <t>24 de enero de 2020</t>
  </si>
  <si>
    <t>24 de febrero de 2020</t>
  </si>
  <si>
    <t xml:space="preserve">Responsabilidad civil vehículos propios y no propios </t>
  </si>
  <si>
    <t xml:space="preserve">El 05 de marzo de 2018, según se indica en el acápite de hechos de la demanda, el señor Americo Navia Ordoñez es atropellado por una volqueta de propiedad de la empresa Acueducto y Alcantarillado de Popayán S.A. E.S.P. todo ello a las 18:00 horas en la Carrera 3 con Calle 9 del barrio el empedrado de la ciudad de Popayán. Como consecuencia del accidente de tránsito, el señor Americo Navia Ordoñez sufre una fractura de perone distal izquierdo y una fractura de maleolo medial tobillo izquierdo. El señor Americo Navia Ordoñez es valorado por médicina legal y se le dictamina una incapacidad médico legal de ciento cincuenta (150) días definitivos y secuelas medico legales de deformidad física de carácter permanente, perturbación funcional de miembro inferior izquierdo de carácter permanente. </t>
  </si>
  <si>
    <t>Perjuicios morales a favor de Americo Nacia Ordoñez (lesionado directo)</t>
  </si>
  <si>
    <t>Perjuicios morales a favor de Isabel Cristina Navia Rodriguez (hija)</t>
  </si>
  <si>
    <t>Perjuicios morales a favor de Richard Fernando Navia Rodriguez (hijo)</t>
  </si>
  <si>
    <t>Perjuicios morales a favor de Greivys Yajaira Navia Rodriguez (hija)</t>
  </si>
  <si>
    <t>ACUEDUCTO Y ALCANTARILLADO DE POPAYAN S.A. ESP</t>
  </si>
  <si>
    <t>31 de mayo de 2021</t>
  </si>
  <si>
    <t>01 de febrero de 2024</t>
  </si>
  <si>
    <t>26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</si>
</sst>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164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164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164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164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164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0" fillId="5" borderId="2" xfId="1" applyFont="1" applyFill="1" applyBorder="1" applyAlignment="1">
      <alignment horizontal="justify" vertical="top"/>
    </xf>
    <xf numFmtId="164" fontId="0" fillId="5" borderId="3" xfId="1" applyFont="1" applyFill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164" fontId="0" fillId="5" borderId="2" xfId="1" applyFont="1" applyFill="1" applyBorder="1" applyAlignment="1" applyProtection="1">
      <alignment horizontal="justify" vertical="top"/>
      <protection locked="0"/>
    </xf>
    <xf numFmtId="164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164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164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xnas1/Colombia/INDEMNIZ_PROCESOS_JUDICIALES/TATIANA/Procesos/Informes%20Iniciales/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ce02653/Desktop/INFORME%20INICIAL%20AUTOS%202023.xlsx" TargetMode="External"/><Relationship Id="rId1" Type="http://schemas.openxmlformats.org/officeDocument/2006/relationships/externalLinkPath" Target="file:///C: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31"/>
  <sheetViews>
    <sheetView tabSelected="1" zoomScale="115" zoomScaleNormal="115" workbookViewId="0">
      <selection activeCell="B2" sqref="B2:C2"/>
    </sheetView>
  </sheetViews>
  <sheetFormatPr baseColWidth="10" defaultColWidth="0" defaultRowHeight="15" x14ac:dyDescent="0.2"/>
  <cols>
    <col min="1" max="1" width="46.1640625" style="7" bestFit="1" customWidth="1"/>
    <col min="2" max="2" width="63.83203125" style="7" customWidth="1"/>
    <col min="3" max="3" width="37.5" style="7" customWidth="1"/>
    <col min="4" max="4" width="11.5" style="2" hidden="1" customWidth="1"/>
    <col min="5" max="16384" width="11.5" style="2" hidden="1"/>
  </cols>
  <sheetData>
    <row r="1" spans="1:3" ht="19" x14ac:dyDescent="0.2">
      <c r="A1" s="48" t="s">
        <v>0</v>
      </c>
      <c r="B1" s="48"/>
      <c r="C1" s="48"/>
    </row>
    <row r="2" spans="1:3" ht="16" x14ac:dyDescent="0.2">
      <c r="A2" s="5" t="s">
        <v>1</v>
      </c>
      <c r="B2" s="49" t="s">
        <v>137</v>
      </c>
      <c r="C2" s="50"/>
    </row>
    <row r="3" spans="1:3" ht="16" x14ac:dyDescent="0.2">
      <c r="A3" s="5" t="s">
        <v>2</v>
      </c>
      <c r="B3" s="51" t="s">
        <v>138</v>
      </c>
      <c r="C3" s="52"/>
    </row>
    <row r="4" spans="1:3" ht="16" x14ac:dyDescent="0.2">
      <c r="A4" s="5" t="s">
        <v>3</v>
      </c>
      <c r="B4" s="51" t="s">
        <v>139</v>
      </c>
      <c r="C4" s="52"/>
    </row>
    <row r="5" spans="1:3" ht="14.5" customHeight="1" x14ac:dyDescent="0.2">
      <c r="A5" s="5" t="s">
        <v>4</v>
      </c>
      <c r="B5" s="51" t="s">
        <v>140</v>
      </c>
      <c r="C5" s="52"/>
    </row>
    <row r="6" spans="1:3" ht="16" x14ac:dyDescent="0.2">
      <c r="A6" s="5" t="s">
        <v>5</v>
      </c>
      <c r="B6" s="35" t="s">
        <v>6</v>
      </c>
      <c r="C6" s="35"/>
    </row>
    <row r="7" spans="1:3" ht="16" x14ac:dyDescent="0.2">
      <c r="A7" s="5" t="s">
        <v>7</v>
      </c>
      <c r="B7" s="35" t="s">
        <v>141</v>
      </c>
      <c r="C7" s="35"/>
    </row>
    <row r="8" spans="1:3" ht="16" x14ac:dyDescent="0.2">
      <c r="A8" s="5" t="s">
        <v>8</v>
      </c>
      <c r="B8" s="45" t="s">
        <v>142</v>
      </c>
      <c r="C8" s="45"/>
    </row>
    <row r="9" spans="1:3" ht="16" x14ac:dyDescent="0.2">
      <c r="A9" s="5" t="s">
        <v>9</v>
      </c>
      <c r="B9" s="45" t="s">
        <v>143</v>
      </c>
      <c r="C9" s="45"/>
    </row>
    <row r="10" spans="1:3" ht="16" x14ac:dyDescent="0.2">
      <c r="A10" s="5" t="s">
        <v>10</v>
      </c>
      <c r="B10" s="45" t="s">
        <v>144</v>
      </c>
      <c r="C10" s="45"/>
    </row>
    <row r="11" spans="1:3" ht="23.25" customHeight="1" x14ac:dyDescent="0.2">
      <c r="A11" s="5" t="s">
        <v>11</v>
      </c>
      <c r="B11" s="46" t="s">
        <v>145</v>
      </c>
      <c r="C11" s="47"/>
    </row>
    <row r="12" spans="1:3" x14ac:dyDescent="0.2">
      <c r="A12" s="36" t="s">
        <v>12</v>
      </c>
      <c r="B12" s="35" t="s">
        <v>146</v>
      </c>
      <c r="C12" s="35"/>
    </row>
    <row r="13" spans="1:3" ht="30" customHeight="1" x14ac:dyDescent="0.2">
      <c r="A13" s="36"/>
      <c r="B13" s="35"/>
      <c r="C13" s="35"/>
    </row>
    <row r="14" spans="1:3" ht="73.5" customHeight="1" x14ac:dyDescent="0.2">
      <c r="A14" s="36"/>
      <c r="B14" s="35"/>
      <c r="C14" s="35"/>
    </row>
    <row r="15" spans="1:3" ht="32" x14ac:dyDescent="0.2">
      <c r="A15" s="5" t="s">
        <v>13</v>
      </c>
      <c r="B15" s="39">
        <f>SUM(C20,C21,C22,C23)</f>
        <v>520000000</v>
      </c>
      <c r="C15" s="40"/>
    </row>
    <row r="16" spans="1:3" ht="33.75" customHeight="1" x14ac:dyDescent="0.2">
      <c r="A16" s="41" t="s">
        <v>14</v>
      </c>
      <c r="B16" s="42" t="s">
        <v>15</v>
      </c>
      <c r="C16" s="42"/>
    </row>
    <row r="17" spans="1:3" ht="33.75" customHeight="1" x14ac:dyDescent="0.2">
      <c r="A17" s="41"/>
      <c r="B17" s="11" t="s">
        <v>16</v>
      </c>
      <c r="C17" s="6"/>
    </row>
    <row r="18" spans="1:3" ht="33.75" customHeight="1" x14ac:dyDescent="0.2">
      <c r="A18" s="41"/>
      <c r="B18" s="11" t="s">
        <v>17</v>
      </c>
      <c r="C18" s="6"/>
    </row>
    <row r="19" spans="1:3" x14ac:dyDescent="0.2">
      <c r="A19" s="41"/>
      <c r="B19" s="43" t="s">
        <v>18</v>
      </c>
      <c r="C19" s="44"/>
    </row>
    <row r="20" spans="1:3" ht="16" x14ac:dyDescent="0.2">
      <c r="A20" s="41"/>
      <c r="B20" s="11" t="s">
        <v>147</v>
      </c>
      <c r="C20" s="6">
        <v>130000000</v>
      </c>
    </row>
    <row r="21" spans="1:3" ht="16" x14ac:dyDescent="0.2">
      <c r="A21" s="41"/>
      <c r="B21" s="11" t="s">
        <v>148</v>
      </c>
      <c r="C21" s="6">
        <v>130000000</v>
      </c>
    </row>
    <row r="22" spans="1:3" ht="16" x14ac:dyDescent="0.2">
      <c r="A22" s="41"/>
      <c r="B22" s="11" t="s">
        <v>149</v>
      </c>
      <c r="C22" s="6">
        <v>130000000</v>
      </c>
    </row>
    <row r="23" spans="1:3" ht="16" x14ac:dyDescent="0.2">
      <c r="A23" s="41"/>
      <c r="B23" s="11" t="s">
        <v>150</v>
      </c>
      <c r="C23" s="6">
        <v>130000000</v>
      </c>
    </row>
    <row r="24" spans="1:3" x14ac:dyDescent="0.2">
      <c r="A24" s="41"/>
      <c r="B24" s="43" t="s">
        <v>19</v>
      </c>
      <c r="C24" s="44"/>
    </row>
    <row r="25" spans="1:3" x14ac:dyDescent="0.2">
      <c r="A25" s="41"/>
      <c r="B25" s="11"/>
      <c r="C25" s="16"/>
    </row>
    <row r="26" spans="1:3" ht="16" x14ac:dyDescent="0.2">
      <c r="A26" s="5" t="s">
        <v>20</v>
      </c>
      <c r="B26" s="35" t="s">
        <v>151</v>
      </c>
      <c r="C26" s="35"/>
    </row>
    <row r="27" spans="1:3" ht="16" x14ac:dyDescent="0.2">
      <c r="A27" s="5" t="s">
        <v>21</v>
      </c>
      <c r="B27" s="35">
        <v>8915001171</v>
      </c>
      <c r="C27" s="35"/>
    </row>
    <row r="28" spans="1:3" ht="16" x14ac:dyDescent="0.2">
      <c r="A28" s="5" t="s">
        <v>22</v>
      </c>
      <c r="B28" s="35">
        <v>22218196</v>
      </c>
      <c r="C28" s="35"/>
    </row>
    <row r="29" spans="1:3" ht="16" x14ac:dyDescent="0.2">
      <c r="A29" s="5" t="s">
        <v>23</v>
      </c>
      <c r="B29" s="37" t="s">
        <v>152</v>
      </c>
      <c r="C29" s="38"/>
    </row>
    <row r="30" spans="1:3" ht="16" x14ac:dyDescent="0.2">
      <c r="A30" s="5" t="s">
        <v>24</v>
      </c>
      <c r="B30" s="87" t="s">
        <v>153</v>
      </c>
      <c r="C30" s="87"/>
    </row>
    <row r="31" spans="1:3" ht="16" x14ac:dyDescent="0.2">
      <c r="A31" s="5" t="s">
        <v>25</v>
      </c>
      <c r="B31" s="54" t="s">
        <v>154</v>
      </c>
      <c r="C31" s="54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30:C30"/>
    <mergeCell ref="B31:C31"/>
    <mergeCell ref="A12:A14"/>
    <mergeCell ref="B12:C14"/>
    <mergeCell ref="B26:C26"/>
    <mergeCell ref="B27:C27"/>
    <mergeCell ref="B28:C28"/>
    <mergeCell ref="B29:C29"/>
    <mergeCell ref="B15:C15"/>
    <mergeCell ref="A16:A25"/>
    <mergeCell ref="B16:C16"/>
    <mergeCell ref="B19:C19"/>
    <mergeCell ref="B24:C24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"/>
  <cols>
    <col min="1" max="1" width="44.5" customWidth="1"/>
    <col min="2" max="2" width="25.83203125" customWidth="1"/>
    <col min="3" max="3" width="100.6640625" customWidth="1"/>
    <col min="4" max="16384" width="11.5" hidden="1"/>
  </cols>
  <sheetData>
    <row r="1" spans="1:3" ht="19" x14ac:dyDescent="0.2">
      <c r="A1" s="63" t="s">
        <v>26</v>
      </c>
      <c r="B1" s="63"/>
      <c r="C1" s="63"/>
    </row>
    <row r="2" spans="1:3" ht="16" x14ac:dyDescent="0.2">
      <c r="A2" s="13" t="s">
        <v>27</v>
      </c>
      <c r="B2" s="37" t="s">
        <v>28</v>
      </c>
      <c r="C2" s="38"/>
    </row>
    <row r="3" spans="1:3" ht="16" x14ac:dyDescent="0.2">
      <c r="A3" s="5" t="s">
        <v>1</v>
      </c>
      <c r="B3" s="35" t="str">
        <f>'GENERALES NOTA 322'!B2:C2</f>
        <v>19001333300420200003500</v>
      </c>
      <c r="C3" s="35"/>
    </row>
    <row r="4" spans="1:3" ht="16" x14ac:dyDescent="0.2">
      <c r="A4" s="5" t="s">
        <v>2</v>
      </c>
      <c r="B4" s="35" t="str">
        <f>'GENERALES NOTA 322'!B3:C3</f>
        <v>JUZGADO 4 ADTVO DE POPAYÁN</v>
      </c>
      <c r="C4" s="35"/>
    </row>
    <row r="5" spans="1:3" ht="16" x14ac:dyDescent="0.2">
      <c r="A5" s="5" t="s">
        <v>3</v>
      </c>
      <c r="B5" s="35" t="str">
        <f>'GENERALES NOTA 322'!B4:C4</f>
        <v>Municipio de Popayán y Acueducto y Alcantarillado de Popayán S.A. E.S.P.</v>
      </c>
      <c r="C5" s="35"/>
    </row>
    <row r="6" spans="1:3" ht="16" x14ac:dyDescent="0.2">
      <c r="A6" s="5" t="s">
        <v>4</v>
      </c>
      <c r="B6" s="35" t="str">
        <f>'GENERALES NOTA 322'!B5:C5</f>
        <v xml:space="preserve">Americo Navia Ordoñez (víctima directa), Richard Fernando Navia Rodriguez (hijo - fecha de nacimiento: 28 de noviembre de 1986), Isabel Cristina Navia Rodriguez (hija - fecha de nacimiento: 12 de junio de 1981), Greivys Yajaira Navia Rodriguez (hija - fecha de nacimiento: 08 de junio de 1994) </v>
      </c>
      <c r="C6" s="35"/>
    </row>
    <row r="7" spans="1:3" ht="16" x14ac:dyDescent="0.2">
      <c r="A7" s="5" t="s">
        <v>5</v>
      </c>
      <c r="B7" s="35" t="str">
        <f>'GENERALES NOTA 322'!B6:C6</f>
        <v>LLAMADA EN GARANTIA</v>
      </c>
      <c r="C7" s="35"/>
    </row>
    <row r="8" spans="1:3" ht="16" x14ac:dyDescent="0.2">
      <c r="A8" s="13" t="s">
        <v>29</v>
      </c>
      <c r="B8" s="35"/>
      <c r="C8" s="35"/>
    </row>
    <row r="9" spans="1:3" ht="16" x14ac:dyDescent="0.2">
      <c r="A9" s="13" t="s">
        <v>11</v>
      </c>
      <c r="B9" s="35"/>
      <c r="C9" s="35"/>
    </row>
    <row r="10" spans="1:3" ht="16" x14ac:dyDescent="0.2">
      <c r="A10" s="13" t="s">
        <v>30</v>
      </c>
      <c r="B10" s="37"/>
      <c r="C10" s="64"/>
    </row>
    <row r="11" spans="1:3" ht="16" x14ac:dyDescent="0.2">
      <c r="A11" s="13" t="s">
        <v>31</v>
      </c>
      <c r="B11" s="37"/>
      <c r="C11" s="38"/>
    </row>
    <row r="12" spans="1:3" ht="16" x14ac:dyDescent="0.2">
      <c r="A12" s="13" t="s">
        <v>32</v>
      </c>
      <c r="B12" s="51"/>
      <c r="C12" s="52"/>
    </row>
    <row r="13" spans="1:3" ht="16" x14ac:dyDescent="0.2">
      <c r="A13" s="13" t="s">
        <v>33</v>
      </c>
      <c r="B13" s="35"/>
      <c r="C13" s="35"/>
    </row>
    <row r="14" spans="1:3" ht="16" x14ac:dyDescent="0.2">
      <c r="A14" s="13" t="s">
        <v>34</v>
      </c>
      <c r="B14" s="35"/>
      <c r="C14" s="35"/>
    </row>
    <row r="15" spans="1:3" ht="16" x14ac:dyDescent="0.2">
      <c r="A15" s="13" t="s">
        <v>35</v>
      </c>
      <c r="B15" s="35"/>
      <c r="C15" s="35"/>
    </row>
    <row r="16" spans="1:3" x14ac:dyDescent="0.2">
      <c r="A16" s="61" t="s">
        <v>36</v>
      </c>
      <c r="B16" s="35"/>
      <c r="C16" s="35"/>
    </row>
    <row r="17" spans="1:3" ht="16" x14ac:dyDescent="0.2">
      <c r="A17" s="62"/>
      <c r="B17" s="9" t="s">
        <v>37</v>
      </c>
      <c r="C17" s="10" t="s">
        <v>38</v>
      </c>
    </row>
    <row r="18" spans="1:3" x14ac:dyDescent="0.2">
      <c r="A18" s="62"/>
      <c r="B18" s="11"/>
      <c r="C18" s="11"/>
    </row>
    <row r="19" spans="1:3" x14ac:dyDescent="0.2">
      <c r="A19" s="62"/>
      <c r="B19" s="11"/>
      <c r="C19" s="11"/>
    </row>
    <row r="20" spans="1:3" x14ac:dyDescent="0.2">
      <c r="A20" s="62"/>
      <c r="B20" s="11"/>
      <c r="C20" s="11"/>
    </row>
    <row r="21" spans="1:3" ht="16" x14ac:dyDescent="0.2">
      <c r="A21" s="13" t="s">
        <v>39</v>
      </c>
      <c r="B21" s="35"/>
      <c r="C21" s="35"/>
    </row>
    <row r="22" spans="1:3" ht="16" x14ac:dyDescent="0.2">
      <c r="A22" s="13" t="s">
        <v>40</v>
      </c>
      <c r="B22" s="51"/>
      <c r="C22" s="52"/>
    </row>
    <row r="23" spans="1:3" ht="16" x14ac:dyDescent="0.2">
      <c r="A23" s="13" t="s">
        <v>41</v>
      </c>
      <c r="B23" s="35"/>
      <c r="C23" s="35"/>
    </row>
    <row r="24" spans="1:3" ht="16" x14ac:dyDescent="0.2">
      <c r="A24" s="13" t="s">
        <v>42</v>
      </c>
      <c r="B24" s="35"/>
      <c r="C24" s="35"/>
    </row>
    <row r="25" spans="1:3" ht="16" x14ac:dyDescent="0.2">
      <c r="A25" s="13" t="s">
        <v>43</v>
      </c>
      <c r="B25" s="35"/>
      <c r="C25" s="35"/>
    </row>
    <row r="26" spans="1:3" ht="16" x14ac:dyDescent="0.2">
      <c r="A26" s="12" t="s">
        <v>44</v>
      </c>
      <c r="B26" s="35"/>
      <c r="C26" s="35"/>
    </row>
    <row r="27" spans="1:3" x14ac:dyDescent="0.2">
      <c r="A27" s="60" t="s">
        <v>45</v>
      </c>
      <c r="B27" s="60"/>
      <c r="C27" s="60"/>
    </row>
    <row r="28" spans="1:3" ht="14.5" customHeight="1" x14ac:dyDescent="0.2">
      <c r="A28" s="55" t="s">
        <v>46</v>
      </c>
      <c r="B28" s="56"/>
      <c r="C28" s="31"/>
    </row>
    <row r="29" spans="1:3" ht="14.5" customHeight="1" x14ac:dyDescent="0.2">
      <c r="A29" s="57" t="s">
        <v>47</v>
      </c>
      <c r="B29" s="58"/>
      <c r="C29" s="31"/>
    </row>
    <row r="30" spans="1:3" ht="14.5" customHeight="1" x14ac:dyDescent="0.2">
      <c r="A30" s="57" t="s">
        <v>48</v>
      </c>
      <c r="B30" s="58"/>
      <c r="C30" s="32"/>
    </row>
    <row r="31" spans="1:3" ht="14.5" customHeight="1" x14ac:dyDescent="0.2">
      <c r="A31" s="57" t="s">
        <v>49</v>
      </c>
      <c r="B31" s="58"/>
      <c r="C31" s="31"/>
    </row>
    <row r="32" spans="1:3" x14ac:dyDescent="0.2">
      <c r="A32" s="57" t="s">
        <v>50</v>
      </c>
      <c r="B32" s="58"/>
      <c r="C32" s="31"/>
    </row>
    <row r="33" spans="1:3" ht="14.5" customHeight="1" x14ac:dyDescent="0.2">
      <c r="A33" s="57" t="s">
        <v>51</v>
      </c>
      <c r="B33" s="58"/>
      <c r="C33" s="31"/>
    </row>
    <row r="34" spans="1:3" ht="14.5" customHeight="1" x14ac:dyDescent="0.2">
      <c r="A34" s="57" t="s">
        <v>52</v>
      </c>
      <c r="B34" s="58"/>
      <c r="C34" s="33"/>
    </row>
    <row r="35" spans="1:3" x14ac:dyDescent="0.2">
      <c r="A35" s="55" t="s">
        <v>53</v>
      </c>
      <c r="B35" s="56"/>
      <c r="C35" s="34"/>
    </row>
    <row r="36" spans="1:3" x14ac:dyDescent="0.2">
      <c r="A36" s="59" t="s">
        <v>54</v>
      </c>
      <c r="B36" s="59"/>
      <c r="C36" s="59"/>
    </row>
    <row r="37" spans="1:3" x14ac:dyDescent="0.2">
      <c r="A37" s="53" t="s">
        <v>55</v>
      </c>
      <c r="B37" s="53"/>
      <c r="C37" s="11"/>
    </row>
    <row r="38" spans="1:3" x14ac:dyDescent="0.2">
      <c r="A38" s="53" t="s">
        <v>56</v>
      </c>
      <c r="B38" s="53"/>
      <c r="C38" s="11"/>
    </row>
    <row r="39" spans="1:3" x14ac:dyDescent="0.2">
      <c r="A39" s="53" t="s">
        <v>57</v>
      </c>
      <c r="B39" s="53"/>
      <c r="C39" s="11"/>
    </row>
    <row r="40" spans="1:3" x14ac:dyDescent="0.2">
      <c r="A40" s="53" t="s">
        <v>58</v>
      </c>
      <c r="B40" s="53"/>
      <c r="C40" s="11"/>
    </row>
    <row r="41" spans="1:3" x14ac:dyDescent="0.2">
      <c r="A41" s="53" t="s">
        <v>59</v>
      </c>
      <c r="B41" s="53"/>
      <c r="C41" s="11"/>
    </row>
    <row r="42" spans="1:3" x14ac:dyDescent="0.2">
      <c r="A42" s="53" t="s">
        <v>60</v>
      </c>
      <c r="B42" s="53"/>
      <c r="C42" s="11"/>
    </row>
    <row r="43" spans="1:3" x14ac:dyDescent="0.2">
      <c r="A43" s="53" t="s">
        <v>61</v>
      </c>
      <c r="B43" s="53"/>
      <c r="C43" s="11"/>
    </row>
    <row r="44" spans="1:3" x14ac:dyDescent="0.2">
      <c r="A44" s="53" t="s">
        <v>62</v>
      </c>
      <c r="B44" s="53"/>
      <c r="C44" s="11"/>
    </row>
    <row r="45" spans="1:3" x14ac:dyDescent="0.2">
      <c r="A45" s="53" t="s">
        <v>63</v>
      </c>
      <c r="B45" s="53"/>
      <c r="C45" s="11"/>
    </row>
    <row r="46" spans="1:3" x14ac:dyDescent="0.2">
      <c r="A46" s="53" t="s">
        <v>64</v>
      </c>
      <c r="B46" s="53"/>
      <c r="C46" s="11"/>
    </row>
    <row r="47" spans="1:3" x14ac:dyDescent="0.2">
      <c r="A47" s="53" t="s">
        <v>65</v>
      </c>
      <c r="B47" s="53"/>
      <c r="C47" s="11"/>
    </row>
    <row r="48" spans="1:3" x14ac:dyDescent="0.2">
      <c r="A48" s="53" t="s">
        <v>66</v>
      </c>
      <c r="B48" s="53"/>
      <c r="C48" s="11"/>
    </row>
    <row r="49" spans="1:3" x14ac:dyDescent="0.2">
      <c r="A49" s="53" t="s">
        <v>67</v>
      </c>
      <c r="B49" s="53"/>
      <c r="C49" s="11"/>
    </row>
    <row r="50" spans="1:3" x14ac:dyDescent="0.2">
      <c r="A50" s="53" t="s">
        <v>68</v>
      </c>
      <c r="B50" s="53"/>
      <c r="C50" s="11"/>
    </row>
    <row r="51" spans="1:3" x14ac:dyDescent="0.2">
      <c r="A51" s="53" t="s">
        <v>69</v>
      </c>
      <c r="B51" s="53"/>
      <c r="C51" s="11"/>
    </row>
    <row r="52" spans="1:3" x14ac:dyDescent="0.2">
      <c r="A52" s="53" t="s">
        <v>70</v>
      </c>
      <c r="B52" s="53"/>
      <c r="C52" s="11"/>
    </row>
    <row r="53" spans="1:3" x14ac:dyDescent="0.2">
      <c r="A53" s="54"/>
      <c r="B53" s="54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topLeftCell="A2" zoomScaleNormal="100" workbookViewId="0">
      <selection activeCell="C22" sqref="C22"/>
    </sheetView>
  </sheetViews>
  <sheetFormatPr baseColWidth="10" defaultColWidth="0" defaultRowHeight="15" x14ac:dyDescent="0.2"/>
  <cols>
    <col min="1" max="1" width="52.1640625" customWidth="1"/>
    <col min="2" max="2" width="35.5" customWidth="1"/>
    <col min="3" max="3" width="96" customWidth="1"/>
    <col min="4" max="8" width="11.5" hidden="1" customWidth="1"/>
    <col min="9" max="9" width="12" hidden="1" customWidth="1"/>
    <col min="10" max="16384" width="11.5" hidden="1"/>
  </cols>
  <sheetData>
    <row r="1" spans="1:6" ht="19" x14ac:dyDescent="0.2">
      <c r="A1" s="63" t="s">
        <v>71</v>
      </c>
      <c r="B1" s="63"/>
      <c r="C1" s="63"/>
    </row>
    <row r="2" spans="1:6" ht="16" x14ac:dyDescent="0.2">
      <c r="A2" s="20" t="s">
        <v>27</v>
      </c>
      <c r="B2" s="69" t="str">
        <f>'[2]AUTOS NOTA 321'!B2:C2</f>
        <v xml:space="preserve">SINIESTRO   LEGIS </v>
      </c>
      <c r="C2" s="70"/>
    </row>
    <row r="3" spans="1:6" ht="16" x14ac:dyDescent="0.2">
      <c r="A3" s="21" t="s">
        <v>1</v>
      </c>
      <c r="B3" s="71" t="str">
        <f>'GENERALES NOTA 322'!B2:C2</f>
        <v>19001333300420200003500</v>
      </c>
      <c r="C3" s="71"/>
    </row>
    <row r="4" spans="1:6" ht="16" x14ac:dyDescent="0.2">
      <c r="A4" s="21" t="s">
        <v>2</v>
      </c>
      <c r="B4" s="71" t="str">
        <f>'GENERALES NOTA 322'!B3:C3</f>
        <v>JUZGADO 4 ADTVO DE POPAYÁN</v>
      </c>
      <c r="C4" s="71"/>
    </row>
    <row r="5" spans="1:6" ht="16" x14ac:dyDescent="0.2">
      <c r="A5" s="21" t="s">
        <v>3</v>
      </c>
      <c r="B5" s="71" t="str">
        <f>'GENERALES NOTA 322'!B4:C4</f>
        <v>Municipio de Popayán y Acueducto y Alcantarillado de Popayán S.A. E.S.P.</v>
      </c>
      <c r="C5" s="71"/>
    </row>
    <row r="6" spans="1:6" ht="14.5" customHeight="1" x14ac:dyDescent="0.2">
      <c r="A6" s="21" t="s">
        <v>4</v>
      </c>
      <c r="B6" s="71" t="str">
        <f>'GENERALES NOTA 322'!B5:C5</f>
        <v xml:space="preserve">Americo Navia Ordoñez (víctima directa), Richard Fernando Navia Rodriguez (hijo - fecha de nacimiento: 28 de noviembre de 1986), Isabel Cristina Navia Rodriguez (hija - fecha de nacimiento: 12 de junio de 1981), Greivys Yajaira Navia Rodriguez (hija - fecha de nacimiento: 08 de junio de 1994) </v>
      </c>
      <c r="C6" s="71"/>
    </row>
    <row r="7" spans="1:6" ht="16" x14ac:dyDescent="0.2">
      <c r="A7" s="21" t="s">
        <v>5</v>
      </c>
      <c r="B7" s="71" t="str">
        <f>'GENERALES NOTA 322'!B6:C6</f>
        <v>LLAMADA EN GARANTIA</v>
      </c>
      <c r="C7" s="71"/>
    </row>
    <row r="8" spans="1:6" ht="32" x14ac:dyDescent="0.2">
      <c r="A8" s="21" t="s">
        <v>13</v>
      </c>
      <c r="B8" s="65">
        <f>'GENERALES NOTA 322'!B15:C15</f>
        <v>520000000</v>
      </c>
      <c r="C8" s="66"/>
    </row>
    <row r="9" spans="1:6" x14ac:dyDescent="0.2">
      <c r="A9" s="72" t="s">
        <v>14</v>
      </c>
      <c r="B9" s="73" t="s">
        <v>15</v>
      </c>
      <c r="C9" s="74"/>
    </row>
    <row r="10" spans="1:6" ht="16" x14ac:dyDescent="0.2">
      <c r="A10" s="72"/>
      <c r="B10" s="22" t="s">
        <v>16</v>
      </c>
      <c r="C10" s="19">
        <f>'GENERALES NOTA 322'!C17</f>
        <v>0</v>
      </c>
    </row>
    <row r="11" spans="1:6" ht="16" x14ac:dyDescent="0.2">
      <c r="A11" s="72"/>
      <c r="B11" s="22" t="s">
        <v>17</v>
      </c>
      <c r="C11" s="19">
        <f>'GENERALES NOTA 322'!C18</f>
        <v>0</v>
      </c>
    </row>
    <row r="12" spans="1:6" x14ac:dyDescent="0.2">
      <c r="A12" s="72"/>
      <c r="B12" s="73"/>
      <c r="C12" s="74"/>
    </row>
    <row r="13" spans="1:6" ht="16" x14ac:dyDescent="0.2">
      <c r="A13" s="72"/>
      <c r="B13" s="22" t="s">
        <v>72</v>
      </c>
      <c r="C13" s="24"/>
    </row>
    <row r="14" spans="1:6" ht="16" x14ac:dyDescent="0.2">
      <c r="A14" s="72"/>
      <c r="B14" s="22" t="s">
        <v>73</v>
      </c>
      <c r="C14" s="24"/>
      <c r="E14" t="s">
        <v>74</v>
      </c>
      <c r="F14" s="17">
        <v>0.7</v>
      </c>
    </row>
    <row r="15" spans="1:6" ht="16" x14ac:dyDescent="0.2">
      <c r="A15" s="23" t="s">
        <v>75</v>
      </c>
      <c r="B15" s="69" t="s">
        <v>76</v>
      </c>
      <c r="C15" s="70"/>
    </row>
    <row r="16" spans="1:6" ht="15" customHeight="1" x14ac:dyDescent="0.2">
      <c r="A16" s="21" t="s">
        <v>77</v>
      </c>
      <c r="B16" s="67"/>
      <c r="C16" s="68"/>
    </row>
    <row r="17" spans="1:3" ht="28.5" customHeight="1" x14ac:dyDescent="0.2">
      <c r="A17" s="14" t="s">
        <v>78</v>
      </c>
      <c r="B17" s="77">
        <f>((C19+C20+C22+C23)-C26)*C25*C27</f>
        <v>100000000</v>
      </c>
      <c r="C17" s="77"/>
    </row>
    <row r="18" spans="1:3" ht="16" x14ac:dyDescent="0.2">
      <c r="A18" s="23" t="s">
        <v>79</v>
      </c>
      <c r="B18" s="75" t="s">
        <v>15</v>
      </c>
      <c r="C18" s="76"/>
    </row>
    <row r="19" spans="1:3" ht="16" x14ac:dyDescent="0.2">
      <c r="A19" s="83"/>
      <c r="B19" s="22" t="s">
        <v>16</v>
      </c>
      <c r="C19" s="19">
        <v>100000000</v>
      </c>
    </row>
    <row r="20" spans="1:3" ht="16" x14ac:dyDescent="0.2">
      <c r="A20" s="84"/>
      <c r="B20" s="22" t="s">
        <v>17</v>
      </c>
      <c r="C20" s="19">
        <v>0</v>
      </c>
    </row>
    <row r="21" spans="1:3" x14ac:dyDescent="0.2">
      <c r="A21" s="84"/>
      <c r="B21" s="73" t="s">
        <v>18</v>
      </c>
      <c r="C21" s="74"/>
    </row>
    <row r="22" spans="1:3" ht="16" x14ac:dyDescent="0.2">
      <c r="A22" s="84"/>
      <c r="B22" s="22" t="s">
        <v>72</v>
      </c>
      <c r="C22" s="19">
        <v>0</v>
      </c>
    </row>
    <row r="23" spans="1:3" ht="32" x14ac:dyDescent="0.2">
      <c r="A23" s="84"/>
      <c r="B23" s="22" t="s">
        <v>80</v>
      </c>
      <c r="C23" s="19">
        <v>0</v>
      </c>
    </row>
    <row r="24" spans="1:3" x14ac:dyDescent="0.2">
      <c r="A24" s="84"/>
      <c r="B24" s="73" t="s">
        <v>81</v>
      </c>
      <c r="C24" s="74"/>
    </row>
    <row r="25" spans="1:3" ht="16" x14ac:dyDescent="0.2">
      <c r="A25" s="25"/>
      <c r="B25" s="22" t="s">
        <v>82</v>
      </c>
      <c r="C25" s="26">
        <v>1</v>
      </c>
    </row>
    <row r="26" spans="1:3" ht="16" x14ac:dyDescent="0.2">
      <c r="A26" s="27"/>
      <c r="B26" s="22" t="s">
        <v>31</v>
      </c>
      <c r="C26" s="28">
        <v>0</v>
      </c>
    </row>
    <row r="27" spans="1:3" ht="16" x14ac:dyDescent="0.2">
      <c r="A27" s="27"/>
      <c r="B27" s="22" t="s">
        <v>83</v>
      </c>
      <c r="C27" s="26">
        <v>1</v>
      </c>
    </row>
    <row r="28" spans="1:3" ht="16" x14ac:dyDescent="0.2">
      <c r="A28" s="18" t="s">
        <v>84</v>
      </c>
      <c r="B28" s="77">
        <f>IFERROR(B17*(VLOOKUP(B15,Hoja2!$G$1:$H$6,2,0)),16666)</f>
        <v>70000000</v>
      </c>
      <c r="C28" s="77"/>
    </row>
    <row r="29" spans="1:3" ht="32" x14ac:dyDescent="0.2">
      <c r="A29" s="21" t="s">
        <v>85</v>
      </c>
      <c r="B29" s="78"/>
      <c r="C29" s="79"/>
    </row>
    <row r="30" spans="1:3" ht="32" x14ac:dyDescent="0.2">
      <c r="A30" s="21" t="s">
        <v>86</v>
      </c>
      <c r="B30" s="80"/>
      <c r="C30" s="81"/>
    </row>
    <row r="31" spans="1:3" ht="19" x14ac:dyDescent="0.2">
      <c r="A31" s="29" t="s">
        <v>87</v>
      </c>
      <c r="B31" s="29"/>
      <c r="C31" s="29"/>
    </row>
    <row r="32" spans="1:3" x14ac:dyDescent="0.2">
      <c r="A32" s="30" t="s">
        <v>88</v>
      </c>
      <c r="B32" s="82"/>
      <c r="C32" s="82"/>
    </row>
    <row r="33" spans="1:3" x14ac:dyDescent="0.2">
      <c r="A33" s="30" t="s">
        <v>89</v>
      </c>
      <c r="B33" s="82"/>
      <c r="C33" s="82"/>
    </row>
    <row r="34" spans="1:3" x14ac:dyDescent="0.2">
      <c r="A34" s="27"/>
      <c r="B34" s="27"/>
      <c r="C34" s="27"/>
    </row>
    <row r="35" spans="1:3" x14ac:dyDescent="0.2">
      <c r="A35" s="27"/>
      <c r="B35" s="27"/>
      <c r="C35" s="27"/>
    </row>
    <row r="36" spans="1:3" x14ac:dyDescent="0.2">
      <c r="A36" s="27"/>
      <c r="B36" s="27"/>
      <c r="C36" s="27"/>
    </row>
    <row r="37" spans="1:3" x14ac:dyDescent="0.2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"/>
  <cols>
    <col min="1" max="1" width="30.5" customWidth="1"/>
    <col min="2" max="3" width="69.33203125" customWidth="1"/>
    <col min="4" max="16384" width="10.83203125" hidden="1"/>
  </cols>
  <sheetData>
    <row r="1" spans="1:3" ht="19" x14ac:dyDescent="0.2">
      <c r="A1" s="63" t="s">
        <v>90</v>
      </c>
      <c r="B1" s="63"/>
      <c r="C1" s="63"/>
    </row>
    <row r="2" spans="1:3" ht="17" customHeight="1" x14ac:dyDescent="0.2">
      <c r="A2" s="13" t="s">
        <v>27</v>
      </c>
      <c r="B2" s="37" t="str">
        <f>'[2]AUTOS NOTA 321'!B2:C2</f>
        <v xml:space="preserve">SINIESTRO   LEGIS </v>
      </c>
      <c r="C2" s="38"/>
    </row>
    <row r="3" spans="1:3" ht="16" customHeight="1" x14ac:dyDescent="0.2">
      <c r="A3" s="5" t="s">
        <v>1</v>
      </c>
      <c r="B3" s="35" t="str">
        <f>'GENERALES NOTA 322'!B2:C2</f>
        <v>19001333300420200003500</v>
      </c>
      <c r="C3" s="35"/>
    </row>
    <row r="4" spans="1:3" ht="16" x14ac:dyDescent="0.2">
      <c r="A4" s="5" t="s">
        <v>2</v>
      </c>
      <c r="B4" s="35" t="str">
        <f>'GENERALES NOTA 322'!B3:C3</f>
        <v>JUZGADO 4 ADTVO DE POPAYÁN</v>
      </c>
      <c r="C4" s="35"/>
    </row>
    <row r="5" spans="1:3" ht="29" customHeight="1" x14ac:dyDescent="0.2">
      <c r="A5" s="5" t="s">
        <v>3</v>
      </c>
      <c r="B5" s="35" t="str">
        <f>'GENERALES NOTA 322'!B4:C4</f>
        <v>Municipio de Popayán y Acueducto y Alcantarillado de Popayán S.A. E.S.P.</v>
      </c>
      <c r="C5" s="35"/>
    </row>
    <row r="6" spans="1:3" ht="16" x14ac:dyDescent="0.2">
      <c r="A6" s="5" t="s">
        <v>4</v>
      </c>
      <c r="B6" s="35" t="str">
        <f>'GENERALES NOTA 322'!B5:C5</f>
        <v xml:space="preserve">Americo Navia Ordoñez (víctima directa), Richard Fernando Navia Rodriguez (hijo - fecha de nacimiento: 28 de noviembre de 1986), Isabel Cristina Navia Rodriguez (hija - fecha de nacimiento: 12 de junio de 1981), Greivys Yajaira Navia Rodriguez (hija - fecha de nacimiento: 08 de junio de 1994) </v>
      </c>
      <c r="C6" s="35"/>
    </row>
    <row r="7" spans="1:3" ht="43.5" customHeight="1" x14ac:dyDescent="0.2">
      <c r="A7" s="5" t="s">
        <v>5</v>
      </c>
      <c r="B7" s="35" t="str">
        <f>'GENERALES NOTA 322'!B6:C6</f>
        <v>LLAMADA EN GARANTIA</v>
      </c>
      <c r="C7" s="35"/>
    </row>
    <row r="8" spans="1:3" ht="16" x14ac:dyDescent="0.2">
      <c r="A8" s="5" t="s">
        <v>91</v>
      </c>
      <c r="B8" s="35"/>
      <c r="C8" s="35"/>
    </row>
    <row r="9" spans="1:3" ht="16" x14ac:dyDescent="0.2">
      <c r="A9" s="15" t="s">
        <v>79</v>
      </c>
      <c r="B9" s="85"/>
      <c r="C9" s="85"/>
    </row>
    <row r="10" spans="1:3" ht="16" x14ac:dyDescent="0.2">
      <c r="A10" s="15" t="s">
        <v>92</v>
      </c>
      <c r="B10" s="35"/>
      <c r="C10" s="35"/>
    </row>
    <row r="11" spans="1:3" ht="32" x14ac:dyDescent="0.2">
      <c r="A11" s="15" t="s">
        <v>93</v>
      </c>
      <c r="B11" s="86"/>
      <c r="C11" s="54"/>
    </row>
    <row r="12" spans="1:3" ht="48" x14ac:dyDescent="0.2">
      <c r="A12" s="5" t="s">
        <v>94</v>
      </c>
      <c r="B12" s="35"/>
      <c r="C12" s="35"/>
    </row>
    <row r="13" spans="1:3" ht="48" x14ac:dyDescent="0.2">
      <c r="A13" s="5" t="s">
        <v>95</v>
      </c>
      <c r="B13" s="35"/>
      <c r="C13" s="35"/>
    </row>
    <row r="14" spans="1:3" ht="16" x14ac:dyDescent="0.2">
      <c r="A14" s="5" t="s">
        <v>96</v>
      </c>
      <c r="B14" s="11"/>
      <c r="C14" s="11"/>
    </row>
    <row r="15" spans="1:3" ht="16" x14ac:dyDescent="0.2">
      <c r="A15" s="15" t="s">
        <v>97</v>
      </c>
      <c r="B15" s="35"/>
      <c r="C15" s="35"/>
    </row>
    <row r="16" spans="1:3" ht="16" x14ac:dyDescent="0.2">
      <c r="A16" s="11" t="s">
        <v>98</v>
      </c>
      <c r="B16" s="54"/>
      <c r="C16" s="54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ColWidth="11.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" defaultRowHeight="15" x14ac:dyDescent="0.2"/>
  <cols>
    <col min="4" max="4" width="20.1640625" bestFit="1" customWidth="1"/>
    <col min="5" max="5" width="42.83203125" bestFit="1" customWidth="1"/>
    <col min="7" max="7" width="26.5" customWidth="1"/>
  </cols>
  <sheetData>
    <row r="1" spans="1:12" x14ac:dyDescent="0.2">
      <c r="A1" s="8" t="s">
        <v>32</v>
      </c>
      <c r="B1" t="s">
        <v>101</v>
      </c>
      <c r="C1" s="8" t="s">
        <v>36</v>
      </c>
      <c r="D1" s="8" t="s">
        <v>40</v>
      </c>
      <c r="E1" s="3" t="s">
        <v>41</v>
      </c>
      <c r="F1" s="2" t="s">
        <v>74</v>
      </c>
      <c r="G1" s="2" t="s">
        <v>76</v>
      </c>
      <c r="H1" s="4">
        <v>0.7</v>
      </c>
      <c r="I1" t="s">
        <v>102</v>
      </c>
      <c r="J1" t="s">
        <v>103</v>
      </c>
      <c r="L1" t="s">
        <v>6</v>
      </c>
    </row>
    <row r="2" spans="1:12" x14ac:dyDescent="0.2">
      <c r="A2" t="s">
        <v>104</v>
      </c>
      <c r="B2" t="s">
        <v>100</v>
      </c>
      <c r="C2" t="s">
        <v>105</v>
      </c>
      <c r="D2" s="2" t="s">
        <v>106</v>
      </c>
      <c r="E2" s="1" t="s">
        <v>107</v>
      </c>
      <c r="F2" s="2" t="s">
        <v>108</v>
      </c>
      <c r="G2" s="2" t="s">
        <v>109</v>
      </c>
      <c r="H2" s="4">
        <v>0.25</v>
      </c>
      <c r="I2" t="s">
        <v>110</v>
      </c>
      <c r="J2" t="s">
        <v>111</v>
      </c>
      <c r="L2" t="s">
        <v>112</v>
      </c>
    </row>
    <row r="3" spans="1:12" x14ac:dyDescent="0.2">
      <c r="A3" t="s">
        <v>113</v>
      </c>
      <c r="C3" t="s">
        <v>114</v>
      </c>
      <c r="D3" s="2" t="s">
        <v>115</v>
      </c>
      <c r="E3" s="1" t="s">
        <v>116</v>
      </c>
      <c r="F3" s="2" t="s">
        <v>117</v>
      </c>
      <c r="G3" s="2" t="s">
        <v>118</v>
      </c>
      <c r="H3" s="4">
        <v>0.55000000000000004</v>
      </c>
      <c r="I3" t="s">
        <v>119</v>
      </c>
      <c r="J3" t="s">
        <v>120</v>
      </c>
    </row>
    <row r="4" spans="1:12" x14ac:dyDescent="0.2">
      <c r="A4" t="s">
        <v>121</v>
      </c>
      <c r="C4" t="s">
        <v>122</v>
      </c>
      <c r="E4" s="1" t="s">
        <v>123</v>
      </c>
      <c r="G4" s="2" t="s">
        <v>124</v>
      </c>
      <c r="H4" s="4">
        <v>0.15</v>
      </c>
      <c r="I4" t="s">
        <v>125</v>
      </c>
      <c r="J4" t="s">
        <v>126</v>
      </c>
    </row>
    <row r="5" spans="1:12" x14ac:dyDescent="0.2">
      <c r="A5" t="s">
        <v>127</v>
      </c>
      <c r="E5" s="1" t="s">
        <v>128</v>
      </c>
      <c r="G5" s="2" t="s">
        <v>129</v>
      </c>
      <c r="H5" s="4">
        <v>0.7</v>
      </c>
      <c r="I5" t="s">
        <v>130</v>
      </c>
      <c r="J5" t="s">
        <v>131</v>
      </c>
    </row>
    <row r="6" spans="1:12" x14ac:dyDescent="0.2">
      <c r="E6" s="1" t="s">
        <v>132</v>
      </c>
      <c r="G6" s="2" t="s">
        <v>133</v>
      </c>
      <c r="H6" s="4">
        <v>0.3</v>
      </c>
      <c r="J6" t="s">
        <v>134</v>
      </c>
    </row>
    <row r="7" spans="1:12" x14ac:dyDescent="0.2">
      <c r="E7" s="1" t="s">
        <v>135</v>
      </c>
      <c r="G7" s="2" t="s">
        <v>108</v>
      </c>
    </row>
    <row r="8" spans="1:12" x14ac:dyDescent="0.2">
      <c r="E8" s="1" t="s">
        <v>136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d3d6e7-89cb-4750-b948-5e984f176bb6" xsi:nil="true"/>
    <lcf76f155ced4ddcb4097134ff3c332f xmlns="4382931b-6036-484b-ad41-6810b26eb98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92A54D8AB3014FADD0201C99992F62" ma:contentTypeVersion="15" ma:contentTypeDescription="Crear nuevo documento." ma:contentTypeScope="" ma:versionID="921a0aa7d8c8617b2721df5c5c57a593">
  <xsd:schema xmlns:xsd="http://www.w3.org/2001/XMLSchema" xmlns:xs="http://www.w3.org/2001/XMLSchema" xmlns:p="http://schemas.microsoft.com/office/2006/metadata/properties" xmlns:ns2="4382931b-6036-484b-ad41-6810b26eb986" xmlns:ns3="e7d3d6e7-89cb-4750-b948-5e984f176bb6" targetNamespace="http://schemas.microsoft.com/office/2006/metadata/properties" ma:root="true" ma:fieldsID="818c9feefa8ae38270db774d4535f1af" ns2:_="" ns3:_="">
    <xsd:import namespace="4382931b-6036-484b-ad41-6810b26eb986"/>
    <xsd:import namespace="e7d3d6e7-89cb-4750-b948-5e984f176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931b-6036-484b-ad41-6810b26eb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ba65c96-85f3-4050-bcb1-c5e898dfc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d6e7-89cb-4750-b948-5e984f176bb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dfa8756-8f0c-4e49-8bb0-7f65aba9cf84}" ma:internalName="TaxCatchAll" ma:showField="CatchAllData" ma:web="e7d3d6e7-89cb-4750-b948-5e984f176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6E1548-AAAD-47DF-8213-C4E465F49690}">
  <ds:schemaRefs>
    <ds:schemaRef ds:uri="http://schemas.microsoft.com/office/2006/metadata/properties"/>
    <ds:schemaRef ds:uri="http://schemas.microsoft.com/office/infopath/2007/PartnerControls"/>
    <ds:schemaRef ds:uri="e7d3d6e7-89cb-4750-b948-5e984f176bb6"/>
    <ds:schemaRef ds:uri="4382931b-6036-484b-ad41-6810b26eb986"/>
  </ds:schemaRefs>
</ds:datastoreItem>
</file>

<file path=customXml/itemProps2.xml><?xml version="1.0" encoding="utf-8"?>
<ds:datastoreItem xmlns:ds="http://schemas.openxmlformats.org/officeDocument/2006/customXml" ds:itemID="{01F5870B-2586-4CDF-90F2-01D899E75D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BA12A4-28D8-4B43-A89E-841EEE465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2931b-6036-484b-ad41-6810b26eb986"/>
    <ds:schemaRef ds:uri="e7d3d6e7-89cb-4750-b948-5e984f176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Microsoft Office User</cp:lastModifiedBy>
  <cp:revision/>
  <dcterms:created xsi:type="dcterms:W3CDTF">2020-12-07T14:41:17Z</dcterms:created>
  <dcterms:modified xsi:type="dcterms:W3CDTF">2024-02-05T21:49:42Z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  <property fmtid="{D5CDD505-2E9C-101B-9397-08002B2CF9AE}" pid="30" name="ContentTypeId">
    <vt:lpwstr>0x0101002C92A54D8AB3014FADD0201C99992F62</vt:lpwstr>
  </property>
  <property fmtid="{D5CDD505-2E9C-101B-9397-08002B2CF9AE}" pid="31" name="MediaServiceImageTags">
    <vt:lpwstr/>
  </property>
</Properties>
</file>