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WWG00M.ROOTDOM.NET\BFS-HOME\CE01959-R0244583\ICM\Desktop\y\"/>
    </mc:Choice>
  </mc:AlternateContent>
  <xr:revisionPtr revIDLastSave="0" documentId="8_{3FC6FEEB-BEC0-47DC-9F89-8B46CCECAFAF}" xr6:coauthVersionLast="47" xr6:coauthVersionMax="47" xr10:uidLastSave="{00000000-0000-0000-0000-000000000000}"/>
  <bookViews>
    <workbookView xWindow="345" yWindow="0" windowWidth="17715" windowHeight="1560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11" l="1"/>
  <c r="B15" i="5"/>
  <c r="B17" i="11"/>
  <c r="B28" i="11" s="1"/>
  <c r="C11" i="11"/>
  <c r="C10" i="11"/>
  <c r="B7" i="10"/>
  <c r="B7" i="14"/>
  <c r="B6" i="14"/>
  <c r="B5" i="14"/>
  <c r="B4" i="14"/>
  <c r="B3" i="14"/>
  <c r="B2" i="14"/>
  <c r="B4" i="11"/>
  <c r="B5" i="11"/>
  <c r="B6" i="11"/>
  <c r="B7" i="11"/>
  <c r="B3" i="11"/>
  <c r="B2" i="11"/>
  <c r="B4" i="10"/>
  <c r="B5" i="10"/>
  <c r="B6" i="10"/>
  <c r="B3" i="10"/>
</calcChain>
</file>

<file path=xl/sharedStrings.xml><?xml version="1.0" encoding="utf-8"?>
<sst xmlns="http://schemas.openxmlformats.org/spreadsheetml/2006/main" count="213" uniqueCount="164">
  <si>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</si>
  <si>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</si>
  <si>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</si>
  <si>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</si>
  <si>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</si>
  <si>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</si>
  <si>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</si>
  <si>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</si>
  <si>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</si>
  <si>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</si>
  <si>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</si>
  <si>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</si>
  <si>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</si>
  <si>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</si>
  <si>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</si>
  <si>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</si>
  <si>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</si>
  <si>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</si>
  <si>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</si>
  <si>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</si>
  <si>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</si>
  <si>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</si>
  <si>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</si>
  <si>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</si>
  <si>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</si>
  <si>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</si>
  <si>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</si>
  <si>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</si>
  <si>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</si>
  <si>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</si>
  <si>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</si>
  <si>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</si>
  <si>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</si>
  <si>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</si>
  <si>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</si>
  <si>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</si>
  <si>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</si>
  <si>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</si>
  <si>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</si>
  <si>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</si>
  <si>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</si>
  <si>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</si>
  <si>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</si>
  <si>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</si>
  <si>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</si>
  <si>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</si>
  <si>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</si>
  <si>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</si>
  <si>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</si>
  <si>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</si>
  <si>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</si>
  <si>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</si>
  <si>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</si>
  <si>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</si>
  <si>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</si>
  <si>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</si>
  <si>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</si>
  <si>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</si>
  <si>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</si>
  <si>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</si>
  <si>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</si>
  <si>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</si>
  <si>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</si>
  <si>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</si>
  <si>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</si>
  <si>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</si>
  <si>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</si>
  <si>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</si>
  <si>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</si>
  <si>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</si>
  <si>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</si>
  <si>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</si>
  <si>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</si>
  <si>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</si>
  <si>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</si>
  <si>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</si>
  <si>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</si>
  <si>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</si>
  <si>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</si>
  <si>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</si>
  <si>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</si>
  <si>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</si>
  <si>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</si>
  <si>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</si>
  <si>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</si>
  <si>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</si>
  <si>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</si>
  <si>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</si>
  <si>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</si>
  <si>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</si>
  <si>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</si>
  <si>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</si>
  <si>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</si>
  <si>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</si>
  <si>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</si>
  <si>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</si>
  <si>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</si>
  <si>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</si>
  <si>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</si>
  <si>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</si>
  <si>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</si>
  <si>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</si>
  <si>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</si>
  <si>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</si>
  <si>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</si>
  <si>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</si>
  <si>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</si>
  <si>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</si>
  <si>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</si>
  <si>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</si>
  <si>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</si>
  <si>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</si>
  <si>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</si>
  <si>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</si>
  <si>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</si>
  <si>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</si>
  <si>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</si>
  <si>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</si>
  <si>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</si>
  <si>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</si>
  <si>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</si>
  <si>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</si>
  <si>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</si>
  <si>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</si>
  <si>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</si>
  <si>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</si>
  <si>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</si>
  <si>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</si>
  <si>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</si>
  <si>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</si>
  <si>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</si>
  <si>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</si>
  <si>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</si>
  <si>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</si>
  <si>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</si>
  <si>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CONCURRENCIA</t>
  </si>
  <si>
    <t>11001310300220210035300</t>
  </si>
  <si>
    <t xml:space="preserve">YINDY ZULIMAR CETINA SATIVA (VICTIMA DIRECTA)
</t>
  </si>
  <si>
    <t>15 DE ENERO DE 2018</t>
  </si>
  <si>
    <t>17 DE SEPTIEMBRE DE 2019</t>
  </si>
  <si>
    <t>25 DE NOVIEMBRE DE 2019</t>
  </si>
  <si>
    <t>Responsabilidad Civil Profesional</t>
  </si>
  <si>
    <t xml:space="preserve">Daño Moral </t>
  </si>
  <si>
    <t xml:space="preserve">Daño Emergente </t>
  </si>
  <si>
    <t xml:space="preserve">Lucro Cesante </t>
  </si>
  <si>
    <t>900.210.981-6</t>
  </si>
  <si>
    <t>04 de febrero de 2022</t>
  </si>
  <si>
    <t>07 de marzo de 2024</t>
  </si>
  <si>
    <t>022309796/0</t>
  </si>
  <si>
    <t>Juzgado 02 Civil del Circuito de Bogotá.</t>
  </si>
  <si>
    <t>HOSPITAL UNIVERSITARIO MAYOR MÉDERI - CORPORACIÓN JUAN CIUDAD</t>
  </si>
  <si>
    <t>Corporación Hospitalaria Juan Ciudad</t>
  </si>
  <si>
    <t xml:space="preserve">YINDY ZULIMAR CETINA SATIVA (VICTIMA DIRECTA) 7/03/1999
CESAR AUGUSTO CETINA RISCANEVO (PADRE)
CARMEN ROSA SATIVA FUENTES (MADRE)
DAYANA NAIDU CETINA SATIVA (HERMANA)
MARYORY YULIANA CETINA SATIVA (HERMANA)
BRIYITH ZARAI CETINA SATIVA (HERMANA)
CESAR ELIAN CERINA SATIVA (HERMANO)
DIRLEY MERCEDES CETINA SATIVA (HERMANA)
ANGELA MARIA CETINA RISCANEVO (TIA PATERNA)
WILDER YESID ROJAS CETINA (PRIMO HERMANO)
NELLY TERESA SATIVA FUENTES (TIA MATERNA)
SANDRA MILENA CERINZA SATIVA (PRIMA HERMANA)
NIXON SEBASTIAN ROJAS CETINA (PRIMO HERMANO)
</t>
  </si>
  <si>
    <t>08 de febrero de 2024</t>
  </si>
  <si>
    <t>APJ32230 - Stro instrumental</t>
  </si>
  <si>
    <t>Rc profesional</t>
  </si>
  <si>
    <t>01/08/2018 - 04/08/2019</t>
  </si>
  <si>
    <t>x</t>
  </si>
  <si>
    <t>Stro por fuera de la vigencia de la póliza</t>
  </si>
  <si>
    <t>Como liquidación objetiva de perjuicios se llegó a la suma de $182.250.000,oo. Lo anterior, con base en los siguientes fundamentos jurídicos:
1. Daño Moral: 
Se liquidará el presente perjuicio en proporción al tope indemnizatorio establecido por la Corte Suprema de Justicia- Sala de Casación Civil en Sentencia del 23/05/2018, MP: Aroldo Wilson Quiroz que para casos por fallecimiento ha condenado máx. ($60.000.000). En ese sentido el valor total a título de daño moral corresponde a $202.500.000,oo
•	Para la señora YINDY ZULIMAR CETINA SATIVA (Victima Directa) $30.000.000,oo
•	Para el menor CESAR AUGUSTO CETINA RISCANEVO (Padre) $30.000.000,oo
•	Para la señora CARMEN ROSA SATIVA FUENTES (Madre) $30.000.000,oo
•	Para el señor CESAR ELIAN CETINA SATIVA (Hermano) $15.000.000,oo
•	Para la señora BRIYITH ZARAI ELIAN CETINA SATIVA (Hermana) $15.000.000,oo
•	Para la señora MARYORY YULIANA CETINA SATIVA (Hermana) $15.000.000,oo
•	Para la señora DIRLEY MERCEDES CETINA SATIVA (Hermana) $15.000.000,oo
•	Para la señora DAYANA NAIDU CETINA SATIVA (Hermana) $15.000.000,oo
•	Para la señora ANGELA MARIA CETINA RISCANEVO (tía) $7.500.000,oo
•	Para la señora WILDER YESID ROJAS CETINA (primo) $7.500.000,oo
•	Para la señora NELLY TERESA SATIVA FUENTES (tía) $7.500.000,oo
•	Para la señora SANDRA MILENA CERINZA SATIVA (prima) $7.500.000,oo
•	Para la señora NIXON SEBASTIAN ROJAS CETINA (primo) $7.500.000,oo
2. Daño Emergente:
El presente perjuicio será desestimado por cuanto el demandante no aporta prueba, ni siquiera sumaria, que permita acreditar fehacientemente los gatos en que se incurrió como consecuencia de su enfermedad y los demás gastos por conceptos de ayudas médicas no encuentran soporte o factura válida alguna en el expediente, por tanto, no serán tasados.
3. Deducible: A la suma de $202.500.000 se le resta el valor de $18.000.000 contemplado en la póliza como valor del deducible (10%), lo cual da como resultado la suma de $182.250.000</t>
  </si>
  <si>
    <t xml:space="preserve">La señora Yindy Zulimar Cetina Sativa como consecuencia de un dolor abdominal de cuatro días de evolución, asistió a los servicios de urgencia del Hospital Méderi, del Barrio Unidos de Bogotá D.C., el 15 de enero de 2018 en donde fue atendida y valorada por cirugía general quien, para dicha calenda, no le encontró signos de irritación peritoneal y conforme a ello, se dejó en observación con orden de medicamentos en donde es dada de alta el mismo día. 
El 18 de enero de 2018 la paciente re consulta ante los servicios de urgencia por persistencia de la sintomatología ante el mismo centro Hospitalario, asociado a su vez a diarrea de un día de evolución  y, ante el examen físico y la sintomatología presentada, el grupo médico considera que está atravesando cuadro de gastroenteritis de presunto origen infeccioso, el cual es manejado nuevamente con medicamentos y exámenes de laboratorio, dándola de alta para el mismo día. 
Al 23 de enero de 2018 la paciente nuevamente re consulta por persistencia de sintomatología, la ingresan a observación y le realizan exámenes paraclínicos que muestran leucocitosis de 23,500 y PCR elevada, es valorada nuevamente por cirugía general donde le es realizado un TAC abdominal por sospecha de plastrón apendicular, no obstante, dicho examen mostró presencia de sangre en abdomen, para lo cual es llevada a cirugía de forma inmediata, en la cual se halló apéndice perforado, plastrón apendicular abscedado con erosión de sigmoides que fueron corregidos, constituyéndose, según la demandante, en una negligencia médica por falla en el diagnóstico inicial o diagnostico tardío. Sumando al hecho de que la paciente tuvo que ser intervenida en tres ocasiones más durante un lapso de 9 meses como consecuencia de la deficiente e indebida atención médica, que conllevó a ella y a sus familiares a sufrir perjucios de orden patrimonial y extrapatrimonial. </t>
  </si>
  <si>
    <t>La contingencia se califica como REMOTA, en tanto, en el caso de marras se advierte ausencia de cobertura temporal de la Póliza de Seguro con la cual se llama en garantía, además operó la prescripción ordinaria de las acciones derivadas del contrato de seguro. Sin perjuicio de lo anterior, deben tenerse en cuenta las siguientes particularidades del caso:
Lo primero que debe tomarse en consideración, es que la Póliza de Seguro de Responsabilidad Civil Profesional Clínicas y Hospitales No. 022309796/0, cuyo asegurado es CORPORACION HOSPITALARIA JUAN CIUDAD y vigencia es desde las 00:00 horas del 04/08/2018 hasta las 24:00 horas del 03/08/2019, si bien en principio, presta cobertura material, de conformidad con los hechos y pretensiones, expuestos en el líbelo de la demanda en tanto ampara la responsabilidad civil profesional médica, pretensión que se le endilga al asegurado, no prestaría cobertura temporal, lo anterior, por tanto, la misma fue contratada bajo la modalidad Claims Made y  la reclamación, que se entiende presentada con la solicitud de audiencia de conciliación que se presentó el día 17 de septiembre de 2019, es decir, por fuera de la vigencia de la Póliza, sin que se evidencie endoso para la Extensión para la Denuncia de Reclamos el Asegurado.
Por otro lado, frente a la responsabilidad del asegurado, debe decirse que el juez deberá valorar los elementos de prueba a fin de determinar si hubo o no una falla medica imputable a la CORPORACION HOSPITALARIA JUAN CIUDAD. Es de precisar que, de acuerdo con la Historia Clínica se evidencia un posible error de diagnóstico inicial que influyó en las consecuencias relatadas en la demanda. Así las cosas, debe decirse que, si bien existen indicios de que las conductas desplegadas por el personal médico fueron omisivas, negligentes e imprudentes, dependerá del debate probatorio acreditar la existencia o no de la responsabilidad deprecada. Independientemente de lo expuesto, la contingencia se califica como remota, en tanto en el caso de marras existe, como ya se dijo, ausencia de cobertura temporal, además, opero la prescripción ordinaria de las acciones derivadas del contrato de seguro, por cuanto la primera reclamación que recibió la llamante en garantía fue la citación a la audiencia de conciliación el día 17 de septiembre de 2019, no obstante el llamamiento en garantía no fue presentado sino hasta el 03 de febrero de 202, es decir, en un término superior a los daños establecidos en la norma. 
Todo lo anterior, sin perjuicio del carácter contingente del proceso.</t>
  </si>
  <si>
    <t>EXCEPCIONES DE FONDO FRENTE A LA DEMANDA: 
1. EXCEPCIONES PLANTEADAS POR QUIEN FORMULÓ EL LLAMAMIENTO EN GARANTÍA A MI REPRESENTADA.
2. INEXISTENCIA DE FALLA MÉDICA Y DE RESPONSABILIDAD COMO CONSECUENCIA DE LA PRESTACIÓN E INTERVENCIÓN ADECUADA, DILIGENTE, CUIDADOSA Y CARENTE DE CULPA REALIZADA POR LA CORPORACION JUAN CIUDAD
3. INEXISTENTE RELACIÓN DE CAUSALIDAD ENTRE EL DAÑO O PERJUICIO ALEGADO POR LA PARTE ACTORA Y LA ACTUACIÓN DE LA CORPORACION JUAN CIUDAD
4. INCUMPLIMIENTO DE LAS CARGAS QUE TRATA EL ARTICULO 167 DEL CÓDIGO GENERAL DEL PROCESO.
5. IMPROCEDENCIA DEL RECONOCIMIENTO Y TASACIÓN EXORBITANTE DEL DAÑO MORAL.
6. GENÉRICA O INNOMINADA.
EXCEPCIONES FRENTE AL LLAMAMIENTO EN GARANTÍA: 
1. AUSENCIA DE COBERTURA TEMPORAL DEL SEGURO DE RESPONSABILIDAD CIVIL PROFESIONAL CLÍNICAS Y HOSPITALES 022309796/0
2. PRESCRIPCIÓN DE LAS ACCIONES DERIVADAS DEL CONTRATO DE SEGURO.
2. NO EXISTE OBLIGACIÓN INDEMNIZATORIA A CARGO DE ALLIANZ SEGUROS S.A., TODA VEZ QUE NO SE HA REALIZADO EL RIESGO ASEGURADO EN LA PÓLIZA No. 022309796 / 0
3. RIESGOS EXPRESAMENTE EXCLUIDOS EN LA PÓLIZA DE SEGURO DE RESPONSABILIDAD CIVIL PROFESIONAL CLÍNICAS Y HOSPITALES No. 022309796/0
4. SUJECIÓN A LAS CONDICIONES PARTICULARES Y GENERALES DEL CONTRATO DE SEGURO, EL CLAUSULADO Y LOS AMPAROS.
5. CARÁCTER MERAMENTE INDEMNIZATORIO DE LOS CONTRATOS DE SEGURO.
6. EN CUALQUIER CASO, DE NINGUNA FORMA SE PODRÁ EXCEDER EL LÍMITE DEL VALOR ASEGURADO EN LA PÓLIZA No. 022309796/0
7. DISMINUCIÓN DE LA SUMA ASEGURADA POR PAGO DE INDEMNIZACIONES CON CARGO A LA PÓLIZA No. 022309796/0.
8. EN CUALQUIER CASO, SE DEBERÁ TENER EN CUENTA EL DEDUCIBLE PACTADO EN LA PÓLIZA 10% DEL VALOR DE LA PÉRDIDA MÍNIMO $15.000.000.
9. GENERICA O INNOMINADA Y OTRAS.</t>
  </si>
  <si>
    <t>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</si>
</sst>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2">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0" fontId="0" fillId="0" borderId="1" xfId="0" applyBorder="1" applyAlignment="1">
      <alignment horizontal="justify" vertical="top" wrapText="1"/>
    </xf>
    <xf numFmtId="0" fontId="0" fillId="7" borderId="2" xfId="0" applyFill="1" applyBorder="1" applyAlignment="1">
      <alignment horizontal="justify" vertical="top" wrapText="1"/>
    </xf>
    <xf numFmtId="0" fontId="0" fillId="7" borderId="3" xfId="0" applyFill="1"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2" xfId="0" applyBorder="1" applyAlignment="1">
      <alignment horizontal="justify" vertical="top" wrapText="1"/>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left" vertical="top"/>
    </xf>
    <xf numFmtId="9" fontId="0" fillId="0" borderId="2" xfId="0" applyNumberFormat="1" applyBorder="1" applyAlignment="1">
      <alignment horizontal="left"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afc4810c17523101/Escritorio/GHA/ALLIANZ/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sheetData sheetId="1">
        <row r="2">
          <cell r="B2" t="str">
            <v xml:space="preserve">SINIESTRO   LEGIS </v>
          </cell>
          <cell r="C2"/>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7" zoomScale="77" zoomScaleNormal="77" workbookViewId="0">
      <selection activeCell="B12" sqref="B12:C14"/>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8" t="s">
        <v>41</v>
      </c>
      <c r="B1" s="38"/>
      <c r="C1" s="38"/>
    </row>
    <row r="2" spans="1:3" x14ac:dyDescent="0.25">
      <c r="A2" s="5" t="s">
        <v>11</v>
      </c>
      <c r="B2" s="40" t="s">
        <v>136</v>
      </c>
      <c r="C2" s="41"/>
    </row>
    <row r="3" spans="1:3" x14ac:dyDescent="0.25">
      <c r="A3" s="5" t="s">
        <v>0</v>
      </c>
      <c r="B3" s="42" t="s">
        <v>149</v>
      </c>
      <c r="C3" s="43"/>
    </row>
    <row r="4" spans="1:3" x14ac:dyDescent="0.25">
      <c r="A4" s="5" t="s">
        <v>109</v>
      </c>
      <c r="B4" s="42" t="s">
        <v>150</v>
      </c>
      <c r="C4" s="43"/>
    </row>
    <row r="5" spans="1:3" ht="14.45" customHeight="1" x14ac:dyDescent="0.25">
      <c r="A5" s="5" t="s">
        <v>1</v>
      </c>
      <c r="B5" s="44" t="s">
        <v>152</v>
      </c>
      <c r="C5" s="43"/>
    </row>
    <row r="6" spans="1:3" x14ac:dyDescent="0.25">
      <c r="A6" s="5" t="s">
        <v>110</v>
      </c>
      <c r="B6" s="39" t="s">
        <v>134</v>
      </c>
      <c r="C6" s="39"/>
    </row>
    <row r="7" spans="1:3" x14ac:dyDescent="0.25">
      <c r="A7" s="5" t="s">
        <v>2</v>
      </c>
      <c r="B7" s="35" t="s">
        <v>137</v>
      </c>
      <c r="C7" s="39"/>
    </row>
    <row r="8" spans="1:3" x14ac:dyDescent="0.25">
      <c r="A8" s="5" t="s">
        <v>3</v>
      </c>
      <c r="B8" s="35" t="s">
        <v>138</v>
      </c>
      <c r="C8" s="35"/>
    </row>
    <row r="9" spans="1:3" x14ac:dyDescent="0.25">
      <c r="A9" s="5" t="s">
        <v>4</v>
      </c>
      <c r="B9" s="35" t="s">
        <v>139</v>
      </c>
      <c r="C9" s="35"/>
    </row>
    <row r="10" spans="1:3" x14ac:dyDescent="0.25">
      <c r="A10" s="5" t="s">
        <v>5</v>
      </c>
      <c r="B10" s="35" t="s">
        <v>140</v>
      </c>
      <c r="C10" s="35"/>
    </row>
    <row r="11" spans="1:3" ht="23.25" customHeight="1" x14ac:dyDescent="0.25">
      <c r="A11" s="5" t="s">
        <v>27</v>
      </c>
      <c r="B11" s="36" t="s">
        <v>141</v>
      </c>
      <c r="C11" s="37"/>
    </row>
    <row r="12" spans="1:3" x14ac:dyDescent="0.25">
      <c r="A12" s="46" t="s">
        <v>120</v>
      </c>
      <c r="B12" s="35" t="s">
        <v>160</v>
      </c>
      <c r="C12" s="39"/>
    </row>
    <row r="13" spans="1:3" ht="30" customHeight="1" x14ac:dyDescent="0.25">
      <c r="A13" s="46"/>
      <c r="B13" s="39"/>
      <c r="C13" s="39"/>
    </row>
    <row r="14" spans="1:3" ht="73.5" customHeight="1" x14ac:dyDescent="0.25">
      <c r="A14" s="46"/>
      <c r="B14" s="39"/>
      <c r="C14" s="39"/>
    </row>
    <row r="15" spans="1:3" ht="30" x14ac:dyDescent="0.25">
      <c r="A15" s="5" t="s">
        <v>46</v>
      </c>
      <c r="B15" s="49">
        <f>SUM(C17,C18,C20,C21,C23)</f>
        <v>415281260</v>
      </c>
      <c r="C15" s="50"/>
    </row>
    <row r="16" spans="1:3" ht="33.75" customHeight="1" x14ac:dyDescent="0.25">
      <c r="A16" s="51" t="s">
        <v>47</v>
      </c>
      <c r="B16" s="52" t="s">
        <v>48</v>
      </c>
      <c r="C16" s="52"/>
    </row>
    <row r="17" spans="1:3" ht="14.45" customHeight="1" x14ac:dyDescent="0.25">
      <c r="A17" s="51"/>
      <c r="B17" s="11" t="s">
        <v>144</v>
      </c>
      <c r="C17" s="6">
        <v>0</v>
      </c>
    </row>
    <row r="18" spans="1:3" ht="14.45" customHeight="1" x14ac:dyDescent="0.25">
      <c r="A18" s="51"/>
      <c r="B18" s="11" t="s">
        <v>143</v>
      </c>
      <c r="C18" s="6">
        <v>6444560</v>
      </c>
    </row>
    <row r="19" spans="1:3" x14ac:dyDescent="0.25">
      <c r="A19" s="51"/>
      <c r="B19" s="53" t="s">
        <v>51</v>
      </c>
      <c r="C19" s="54"/>
    </row>
    <row r="20" spans="1:3" x14ac:dyDescent="0.25">
      <c r="A20" s="51"/>
      <c r="B20" s="11" t="s">
        <v>142</v>
      </c>
      <c r="C20" s="6">
        <v>408836700</v>
      </c>
    </row>
    <row r="21" spans="1:3" x14ac:dyDescent="0.25">
      <c r="A21" s="51"/>
      <c r="B21" s="11"/>
      <c r="C21" s="6"/>
    </row>
    <row r="22" spans="1:3" x14ac:dyDescent="0.25">
      <c r="A22" s="51"/>
      <c r="B22" s="53" t="s">
        <v>108</v>
      </c>
      <c r="C22" s="54"/>
    </row>
    <row r="23" spans="1:3" x14ac:dyDescent="0.25">
      <c r="A23" s="51"/>
      <c r="B23" s="11"/>
      <c r="C23" s="16"/>
    </row>
    <row r="24" spans="1:3" x14ac:dyDescent="0.25">
      <c r="A24" s="5" t="s">
        <v>6</v>
      </c>
      <c r="B24" s="39" t="s">
        <v>151</v>
      </c>
      <c r="C24" s="39"/>
    </row>
    <row r="25" spans="1:3" x14ac:dyDescent="0.25">
      <c r="A25" s="5" t="s">
        <v>7</v>
      </c>
      <c r="B25" s="39" t="s">
        <v>145</v>
      </c>
      <c r="C25" s="39"/>
    </row>
    <row r="26" spans="1:3" x14ac:dyDescent="0.25">
      <c r="A26" s="5" t="s">
        <v>8</v>
      </c>
      <c r="B26" s="39" t="s">
        <v>148</v>
      </c>
      <c r="C26" s="39"/>
    </row>
    <row r="27" spans="1:3" x14ac:dyDescent="0.25">
      <c r="A27" s="5" t="s">
        <v>42</v>
      </c>
      <c r="B27" s="47" t="s">
        <v>146</v>
      </c>
      <c r="C27" s="48"/>
    </row>
    <row r="28" spans="1:3" x14ac:dyDescent="0.25">
      <c r="A28" s="5" t="s">
        <v>9</v>
      </c>
      <c r="B28" s="45" t="s">
        <v>153</v>
      </c>
      <c r="C28" s="45"/>
    </row>
    <row r="29" spans="1:3" x14ac:dyDescent="0.25">
      <c r="A29" s="5" t="s">
        <v>10</v>
      </c>
      <c r="B29" s="39" t="s">
        <v>147</v>
      </c>
      <c r="C29" s="39"/>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topLeftCell="A28" zoomScale="70" zoomScaleNormal="70" workbookViewId="0">
      <selection activeCell="C40" sqref="C40"/>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5" t="s">
        <v>40</v>
      </c>
      <c r="B1" s="55"/>
      <c r="C1" s="55"/>
    </row>
    <row r="2" spans="1:3" x14ac:dyDescent="0.25">
      <c r="A2" s="13" t="s">
        <v>25</v>
      </c>
      <c r="B2" s="56" t="s">
        <v>154</v>
      </c>
      <c r="C2" s="57"/>
    </row>
    <row r="3" spans="1:3" x14ac:dyDescent="0.25">
      <c r="A3" s="5" t="s">
        <v>11</v>
      </c>
      <c r="B3" s="39" t="str">
        <f>'GENERALES NOTA 322'!B2:C2</f>
        <v>11001310300220210035300</v>
      </c>
      <c r="C3" s="39"/>
    </row>
    <row r="4" spans="1:3" x14ac:dyDescent="0.25">
      <c r="A4" s="5" t="s">
        <v>0</v>
      </c>
      <c r="B4" s="39" t="str">
        <f>'GENERALES NOTA 322'!B3:C3</f>
        <v>Juzgado 02 Civil del Circuito de Bogotá.</v>
      </c>
      <c r="C4" s="39"/>
    </row>
    <row r="5" spans="1:3" x14ac:dyDescent="0.25">
      <c r="A5" s="5" t="s">
        <v>109</v>
      </c>
      <c r="B5" s="39" t="str">
        <f>'GENERALES NOTA 322'!B4:C4</f>
        <v>HOSPITAL UNIVERSITARIO MAYOR MÉDERI - CORPORACIÓN JUAN CIUDAD</v>
      </c>
      <c r="C5" s="39"/>
    </row>
    <row r="6" spans="1:3" x14ac:dyDescent="0.25">
      <c r="A6" s="5" t="s">
        <v>1</v>
      </c>
      <c r="B6" s="39" t="str">
        <f>'GENERALES NOTA 322'!B5:C5</f>
        <v xml:space="preserve">YINDY ZULIMAR CETINA SATIVA (VICTIMA DIRECTA) 7/03/1999
CESAR AUGUSTO CETINA RISCANEVO (PADRE)
CARMEN ROSA SATIVA FUENTES (MADRE)
DAYANA NAIDU CETINA SATIVA (HERMANA)
MARYORY YULIANA CETINA SATIVA (HERMANA)
BRIYITH ZARAI CETINA SATIVA (HERMANA)
CESAR ELIAN CERINA SATIVA (HERMANO)
DIRLEY MERCEDES CETINA SATIVA (HERMANA)
ANGELA MARIA CETINA RISCANEVO (TIA PATERNA)
WILDER YESID ROJAS CETINA (PRIMO HERMANO)
NELLY TERESA SATIVA FUENTES (TIA MATERNA)
SANDRA MILENA CERINZA SATIVA (PRIMA HERMANA)
NIXON SEBASTIAN ROJAS CETINA (PRIMO HERMANO)
</v>
      </c>
      <c r="C6" s="39"/>
    </row>
    <row r="7" spans="1:3" x14ac:dyDescent="0.25">
      <c r="A7" s="5" t="s">
        <v>110</v>
      </c>
      <c r="B7" s="39" t="str">
        <f>'GENERALES NOTA 322'!B6:C6</f>
        <v>LLAMADA EN GARANTIA</v>
      </c>
      <c r="C7" s="39"/>
    </row>
    <row r="8" spans="1:3" x14ac:dyDescent="0.25">
      <c r="A8" s="13" t="s">
        <v>26</v>
      </c>
      <c r="B8" s="39">
        <v>22309796</v>
      </c>
      <c r="C8" s="39"/>
    </row>
    <row r="9" spans="1:3" x14ac:dyDescent="0.25">
      <c r="A9" s="13" t="s">
        <v>27</v>
      </c>
      <c r="B9" s="39" t="s">
        <v>155</v>
      </c>
      <c r="C9" s="39"/>
    </row>
    <row r="10" spans="1:3" x14ac:dyDescent="0.25">
      <c r="A10" s="13" t="s">
        <v>77</v>
      </c>
      <c r="B10" s="47">
        <v>3000000000</v>
      </c>
      <c r="C10" s="58"/>
    </row>
    <row r="11" spans="1:3" x14ac:dyDescent="0.25">
      <c r="A11" s="13" t="s">
        <v>116</v>
      </c>
      <c r="B11" s="59">
        <v>0.1</v>
      </c>
      <c r="C11" s="48"/>
    </row>
    <row r="12" spans="1:3" x14ac:dyDescent="0.25">
      <c r="A12" s="13" t="s">
        <v>60</v>
      </c>
      <c r="B12" s="42" t="s">
        <v>69</v>
      </c>
      <c r="C12" s="43"/>
    </row>
    <row r="13" spans="1:3" x14ac:dyDescent="0.25">
      <c r="A13" s="13" t="s">
        <v>28</v>
      </c>
      <c r="B13" s="39" t="s">
        <v>156</v>
      </c>
      <c r="C13" s="39"/>
    </row>
    <row r="14" spans="1:3" x14ac:dyDescent="0.25">
      <c r="A14" s="13" t="s">
        <v>29</v>
      </c>
      <c r="B14" s="39" t="s">
        <v>33</v>
      </c>
      <c r="C14" s="39"/>
    </row>
    <row r="15" spans="1:3" x14ac:dyDescent="0.25">
      <c r="A15" s="13" t="s">
        <v>30</v>
      </c>
      <c r="B15" s="39" t="s">
        <v>32</v>
      </c>
      <c r="C15" s="39"/>
    </row>
    <row r="16" spans="1:3" x14ac:dyDescent="0.25">
      <c r="A16" s="60" t="s">
        <v>31</v>
      </c>
      <c r="B16" s="39" t="s">
        <v>74</v>
      </c>
      <c r="C16" s="39"/>
    </row>
    <row r="17" spans="1:3" x14ac:dyDescent="0.25">
      <c r="A17" s="61"/>
      <c r="B17" s="9" t="s">
        <v>39</v>
      </c>
      <c r="C17" s="10" t="s">
        <v>15</v>
      </c>
    </row>
    <row r="18" spans="1:3" x14ac:dyDescent="0.25">
      <c r="A18" s="61"/>
      <c r="B18" s="11"/>
      <c r="C18" s="11"/>
    </row>
    <row r="19" spans="1:3" x14ac:dyDescent="0.25">
      <c r="A19" s="61"/>
      <c r="B19" s="11"/>
      <c r="C19" s="11"/>
    </row>
    <row r="20" spans="1:3" x14ac:dyDescent="0.25">
      <c r="A20" s="61"/>
      <c r="B20" s="11"/>
      <c r="C20" s="11"/>
    </row>
    <row r="21" spans="1:3" x14ac:dyDescent="0.25">
      <c r="A21" s="13" t="s">
        <v>24</v>
      </c>
      <c r="B21" s="39" t="s">
        <v>33</v>
      </c>
      <c r="C21" s="39"/>
    </row>
    <row r="22" spans="1:3" x14ac:dyDescent="0.25">
      <c r="A22" s="13" t="s">
        <v>61</v>
      </c>
      <c r="B22" s="42"/>
      <c r="C22" s="43"/>
    </row>
    <row r="23" spans="1:3" x14ac:dyDescent="0.25">
      <c r="A23" s="13" t="s">
        <v>16</v>
      </c>
      <c r="B23" s="39" t="s">
        <v>23</v>
      </c>
      <c r="C23" s="39"/>
    </row>
    <row r="24" spans="1:3" x14ac:dyDescent="0.25">
      <c r="A24" s="13" t="s">
        <v>75</v>
      </c>
      <c r="B24" s="39" t="s">
        <v>33</v>
      </c>
      <c r="C24" s="39"/>
    </row>
    <row r="25" spans="1:3" x14ac:dyDescent="0.25">
      <c r="A25" s="13" t="s">
        <v>38</v>
      </c>
      <c r="B25" s="39"/>
      <c r="C25" s="39"/>
    </row>
    <row r="26" spans="1:3" x14ac:dyDescent="0.25">
      <c r="A26" s="12" t="s">
        <v>76</v>
      </c>
      <c r="B26" s="39" t="s">
        <v>33</v>
      </c>
      <c r="C26" s="39"/>
    </row>
    <row r="27" spans="1:3" x14ac:dyDescent="0.25">
      <c r="A27" s="62" t="s">
        <v>64</v>
      </c>
      <c r="B27" s="62"/>
      <c r="C27" s="62"/>
    </row>
    <row r="28" spans="1:3" ht="14.45" customHeight="1" x14ac:dyDescent="0.25">
      <c r="A28" s="63" t="s">
        <v>37</v>
      </c>
      <c r="B28" s="64"/>
      <c r="C28" s="31" t="s">
        <v>157</v>
      </c>
    </row>
    <row r="29" spans="1:3" ht="14.45" customHeight="1" x14ac:dyDescent="0.25">
      <c r="A29" s="65" t="s">
        <v>36</v>
      </c>
      <c r="B29" s="66"/>
      <c r="C29" s="31" t="s">
        <v>157</v>
      </c>
    </row>
    <row r="30" spans="1:3" ht="14.45" customHeight="1" x14ac:dyDescent="0.25">
      <c r="A30" s="65" t="s">
        <v>35</v>
      </c>
      <c r="B30" s="66"/>
      <c r="C30" s="32" t="s">
        <v>157</v>
      </c>
    </row>
    <row r="31" spans="1:3" ht="14.45" customHeight="1" x14ac:dyDescent="0.25">
      <c r="A31" s="65" t="s">
        <v>13</v>
      </c>
      <c r="B31" s="66"/>
      <c r="C31" s="31" t="s">
        <v>157</v>
      </c>
    </row>
    <row r="32" spans="1:3" x14ac:dyDescent="0.25">
      <c r="A32" s="65" t="s">
        <v>14</v>
      </c>
      <c r="B32" s="66"/>
      <c r="C32" s="31"/>
    </row>
    <row r="33" spans="1:3" ht="14.45" customHeight="1" x14ac:dyDescent="0.25">
      <c r="A33" s="65" t="s">
        <v>34</v>
      </c>
      <c r="B33" s="66"/>
      <c r="C33" s="31" t="s">
        <v>157</v>
      </c>
    </row>
    <row r="34" spans="1:3" ht="14.45" customHeight="1" x14ac:dyDescent="0.25">
      <c r="A34" s="65" t="s">
        <v>94</v>
      </c>
      <c r="B34" s="66"/>
      <c r="C34" s="33"/>
    </row>
    <row r="35" spans="1:3" x14ac:dyDescent="0.25">
      <c r="A35" s="63" t="s">
        <v>106</v>
      </c>
      <c r="B35" s="64"/>
      <c r="C35" s="34" t="s">
        <v>158</v>
      </c>
    </row>
    <row r="36" spans="1:3" x14ac:dyDescent="0.25">
      <c r="A36" s="68" t="s">
        <v>88</v>
      </c>
      <c r="B36" s="68"/>
      <c r="C36" s="68"/>
    </row>
    <row r="37" spans="1:3" x14ac:dyDescent="0.25">
      <c r="A37" s="67" t="s">
        <v>89</v>
      </c>
      <c r="B37" s="67"/>
      <c r="C37" s="11"/>
    </row>
    <row r="38" spans="1:3" x14ac:dyDescent="0.25">
      <c r="A38" s="67" t="s">
        <v>90</v>
      </c>
      <c r="B38" s="67"/>
      <c r="C38" s="11"/>
    </row>
    <row r="39" spans="1:3" x14ac:dyDescent="0.25">
      <c r="A39" s="67" t="s">
        <v>91</v>
      </c>
      <c r="B39" s="67"/>
      <c r="C39" s="11"/>
    </row>
    <row r="40" spans="1:3" x14ac:dyDescent="0.25">
      <c r="A40" s="67" t="s">
        <v>92</v>
      </c>
      <c r="B40" s="67"/>
      <c r="C40" s="11"/>
    </row>
    <row r="41" spans="1:3" x14ac:dyDescent="0.25">
      <c r="A41" s="67" t="s">
        <v>93</v>
      </c>
      <c r="B41" s="67"/>
      <c r="C41" s="11"/>
    </row>
    <row r="42" spans="1:3" x14ac:dyDescent="0.25">
      <c r="A42" s="67" t="s">
        <v>95</v>
      </c>
      <c r="B42" s="67"/>
      <c r="C42" s="11"/>
    </row>
    <row r="43" spans="1:3" x14ac:dyDescent="0.25">
      <c r="A43" s="67" t="s">
        <v>96</v>
      </c>
      <c r="B43" s="67"/>
      <c r="C43" s="11"/>
    </row>
    <row r="44" spans="1:3" x14ac:dyDescent="0.25">
      <c r="A44" s="67" t="s">
        <v>97</v>
      </c>
      <c r="B44" s="67"/>
      <c r="C44" s="11"/>
    </row>
    <row r="45" spans="1:3" x14ac:dyDescent="0.25">
      <c r="A45" s="67" t="s">
        <v>98</v>
      </c>
      <c r="B45" s="67"/>
      <c r="C45" s="11"/>
    </row>
    <row r="46" spans="1:3" x14ac:dyDescent="0.25">
      <c r="A46" s="67" t="s">
        <v>99</v>
      </c>
      <c r="B46" s="67"/>
      <c r="C46" s="11"/>
    </row>
    <row r="47" spans="1:3" x14ac:dyDescent="0.25">
      <c r="A47" s="67" t="s">
        <v>100</v>
      </c>
      <c r="B47" s="67"/>
      <c r="C47" s="11"/>
    </row>
    <row r="48" spans="1:3" x14ac:dyDescent="0.25">
      <c r="A48" s="67" t="s">
        <v>101</v>
      </c>
      <c r="B48" s="67"/>
      <c r="C48" s="11"/>
    </row>
    <row r="49" spans="1:3" x14ac:dyDescent="0.25">
      <c r="A49" s="67" t="s">
        <v>102</v>
      </c>
      <c r="B49" s="67"/>
      <c r="C49" s="11"/>
    </row>
    <row r="50" spans="1:3" x14ac:dyDescent="0.25">
      <c r="A50" s="67" t="s">
        <v>103</v>
      </c>
      <c r="B50" s="67"/>
      <c r="C50" s="11"/>
    </row>
    <row r="51" spans="1:3" x14ac:dyDescent="0.25">
      <c r="A51" s="67" t="s">
        <v>104</v>
      </c>
      <c r="B51" s="67"/>
      <c r="C51" s="11"/>
    </row>
    <row r="52" spans="1:3" x14ac:dyDescent="0.25">
      <c r="A52" s="67" t="s">
        <v>105</v>
      </c>
      <c r="B52" s="67"/>
      <c r="C52" s="11"/>
    </row>
    <row r="53" spans="1:3" x14ac:dyDescent="0.25">
      <c r="A53" s="69"/>
      <c r="B53" s="69"/>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90" zoomScaleNormal="90" workbookViewId="0">
      <selection activeCell="B32" sqref="B32:C3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5" t="s">
        <v>43</v>
      </c>
      <c r="B1" s="55"/>
      <c r="C1" s="55"/>
    </row>
    <row r="2" spans="1:6" x14ac:dyDescent="0.25">
      <c r="A2" s="20" t="s">
        <v>25</v>
      </c>
      <c r="B2" s="86" t="str">
        <f>'[2]AUTOS NOTA 321'!B2:C2</f>
        <v xml:space="preserve">SINIESTRO   LEGIS </v>
      </c>
      <c r="C2" s="87"/>
    </row>
    <row r="3" spans="1:6" x14ac:dyDescent="0.25">
      <c r="A3" s="21" t="s">
        <v>11</v>
      </c>
      <c r="B3" s="88" t="str">
        <f>'GENERALES NOTA 322'!B2:C2</f>
        <v>11001310300220210035300</v>
      </c>
      <c r="C3" s="88"/>
    </row>
    <row r="4" spans="1:6" x14ac:dyDescent="0.25">
      <c r="A4" s="21" t="s">
        <v>0</v>
      </c>
      <c r="B4" s="88" t="str">
        <f>'GENERALES NOTA 322'!B3:C3</f>
        <v>Juzgado 02 Civil del Circuito de Bogotá.</v>
      </c>
      <c r="C4" s="88"/>
    </row>
    <row r="5" spans="1:6" x14ac:dyDescent="0.25">
      <c r="A5" s="21" t="s">
        <v>109</v>
      </c>
      <c r="B5" s="88" t="str">
        <f>'GENERALES NOTA 322'!B4:C4</f>
        <v>HOSPITAL UNIVERSITARIO MAYOR MÉDERI - CORPORACIÓN JUAN CIUDAD</v>
      </c>
      <c r="C5" s="88"/>
    </row>
    <row r="6" spans="1:6" ht="14.45" customHeight="1" x14ac:dyDescent="0.25">
      <c r="A6" s="21" t="s">
        <v>1</v>
      </c>
      <c r="B6" s="88" t="str">
        <f>'GENERALES NOTA 322'!B5:C5</f>
        <v xml:space="preserve">YINDY ZULIMAR CETINA SATIVA (VICTIMA DIRECTA) 7/03/1999
CESAR AUGUSTO CETINA RISCANEVO (PADRE)
CARMEN ROSA SATIVA FUENTES (MADRE)
DAYANA NAIDU CETINA SATIVA (HERMANA)
MARYORY YULIANA CETINA SATIVA (HERMANA)
BRIYITH ZARAI CETINA SATIVA (HERMANA)
CESAR ELIAN CERINA SATIVA (HERMANO)
DIRLEY MERCEDES CETINA SATIVA (HERMANA)
ANGELA MARIA CETINA RISCANEVO (TIA PATERNA)
WILDER YESID ROJAS CETINA (PRIMO HERMANO)
NELLY TERESA SATIVA FUENTES (TIA MATERNA)
SANDRA MILENA CERINZA SATIVA (PRIMA HERMANA)
NIXON SEBASTIAN ROJAS CETINA (PRIMO HERMANO)
</v>
      </c>
      <c r="C6" s="88"/>
    </row>
    <row r="7" spans="1:6" x14ac:dyDescent="0.25">
      <c r="A7" s="21" t="s">
        <v>110</v>
      </c>
      <c r="B7" s="88" t="str">
        <f>'GENERALES NOTA 322'!B6:C6</f>
        <v>LLAMADA EN GARANTIA</v>
      </c>
      <c r="C7" s="88"/>
    </row>
    <row r="8" spans="1:6" ht="30" x14ac:dyDescent="0.25">
      <c r="A8" s="21" t="s">
        <v>46</v>
      </c>
      <c r="B8" s="82">
        <f>'GENERALES NOTA 322'!B15:C15</f>
        <v>415281260</v>
      </c>
      <c r="C8" s="83"/>
    </row>
    <row r="9" spans="1:6" x14ac:dyDescent="0.25">
      <c r="A9" s="89" t="s">
        <v>47</v>
      </c>
      <c r="B9" s="73" t="s">
        <v>48</v>
      </c>
      <c r="C9" s="74"/>
    </row>
    <row r="10" spans="1:6" x14ac:dyDescent="0.25">
      <c r="A10" s="89"/>
      <c r="B10" s="22" t="s">
        <v>49</v>
      </c>
      <c r="C10" s="19">
        <f>'GENERALES NOTA 322'!C17</f>
        <v>0</v>
      </c>
    </row>
    <row r="11" spans="1:6" x14ac:dyDescent="0.25">
      <c r="A11" s="89"/>
      <c r="B11" s="22" t="s">
        <v>50</v>
      </c>
      <c r="C11" s="19">
        <f>'GENERALES NOTA 322'!C18</f>
        <v>6444560</v>
      </c>
    </row>
    <row r="12" spans="1:6" x14ac:dyDescent="0.25">
      <c r="A12" s="89"/>
      <c r="B12" s="73"/>
      <c r="C12" s="74"/>
    </row>
    <row r="13" spans="1:6" x14ac:dyDescent="0.25">
      <c r="A13" s="89"/>
      <c r="B13" s="22" t="s">
        <v>112</v>
      </c>
      <c r="C13" s="24">
        <v>408836700</v>
      </c>
    </row>
    <row r="14" spans="1:6" x14ac:dyDescent="0.25">
      <c r="A14" s="89"/>
      <c r="B14" s="22" t="s">
        <v>113</v>
      </c>
      <c r="C14" s="24"/>
      <c r="E14" t="s">
        <v>59</v>
      </c>
      <c r="F14" s="17">
        <v>0.7</v>
      </c>
    </row>
    <row r="15" spans="1:6" x14ac:dyDescent="0.25">
      <c r="A15" s="23" t="s">
        <v>44</v>
      </c>
      <c r="B15" s="86" t="s">
        <v>57</v>
      </c>
      <c r="C15" s="87"/>
    </row>
    <row r="16" spans="1:6" ht="15" customHeight="1" x14ac:dyDescent="0.25">
      <c r="A16" s="21" t="s">
        <v>45</v>
      </c>
      <c r="B16" s="84" t="s">
        <v>161</v>
      </c>
      <c r="C16" s="85"/>
    </row>
    <row r="17" spans="1:3" ht="28.5" customHeight="1" x14ac:dyDescent="0.25">
      <c r="A17" s="14" t="s">
        <v>52</v>
      </c>
      <c r="B17" s="75">
        <f>((C19+C20+C22+C23)-C26)*C25*C27</f>
        <v>182250000</v>
      </c>
      <c r="C17" s="75"/>
    </row>
    <row r="18" spans="1:3" x14ac:dyDescent="0.25">
      <c r="A18" s="23" t="s">
        <v>53</v>
      </c>
      <c r="B18" s="76" t="s">
        <v>48</v>
      </c>
      <c r="C18" s="77"/>
    </row>
    <row r="19" spans="1:3" x14ac:dyDescent="0.25">
      <c r="A19" s="71"/>
      <c r="B19" s="22" t="s">
        <v>49</v>
      </c>
      <c r="C19" s="19">
        <v>0</v>
      </c>
    </row>
    <row r="20" spans="1:3" x14ac:dyDescent="0.25">
      <c r="A20" s="72"/>
      <c r="B20" s="22" t="s">
        <v>50</v>
      </c>
      <c r="C20" s="19">
        <v>0</v>
      </c>
    </row>
    <row r="21" spans="1:3" x14ac:dyDescent="0.25">
      <c r="A21" s="72"/>
      <c r="B21" s="73" t="s">
        <v>51</v>
      </c>
      <c r="C21" s="74"/>
    </row>
    <row r="22" spans="1:3" x14ac:dyDescent="0.25">
      <c r="A22" s="72"/>
      <c r="B22" s="22" t="s">
        <v>112</v>
      </c>
      <c r="C22" s="19">
        <v>202500000</v>
      </c>
    </row>
    <row r="23" spans="1:3" ht="45" x14ac:dyDescent="0.25">
      <c r="A23" s="72"/>
      <c r="B23" s="22" t="s">
        <v>114</v>
      </c>
      <c r="C23" s="19">
        <v>0</v>
      </c>
    </row>
    <row r="24" spans="1:3" x14ac:dyDescent="0.25">
      <c r="A24" s="72"/>
      <c r="B24" s="73" t="s">
        <v>115</v>
      </c>
      <c r="C24" s="74"/>
    </row>
    <row r="25" spans="1:3" x14ac:dyDescent="0.25">
      <c r="A25" s="25"/>
      <c r="B25" s="22" t="s">
        <v>127</v>
      </c>
      <c r="C25" s="26">
        <v>1</v>
      </c>
    </row>
    <row r="26" spans="1:3" x14ac:dyDescent="0.25">
      <c r="A26" s="27"/>
      <c r="B26" s="22" t="s">
        <v>116</v>
      </c>
      <c r="C26" s="28">
        <v>20250000</v>
      </c>
    </row>
    <row r="27" spans="1:3" x14ac:dyDescent="0.25">
      <c r="A27" s="27"/>
      <c r="B27" s="22" t="s">
        <v>135</v>
      </c>
      <c r="C27" s="26">
        <v>1</v>
      </c>
    </row>
    <row r="28" spans="1:3" x14ac:dyDescent="0.25">
      <c r="A28" s="18" t="s">
        <v>107</v>
      </c>
      <c r="B28" s="75">
        <f>IFERROR(B17*(VLOOKUP(B15,Hoja2!$G$1:$H$6,2,0)),16666)</f>
        <v>16666</v>
      </c>
      <c r="C28" s="75"/>
    </row>
    <row r="29" spans="1:3" ht="30" x14ac:dyDescent="0.25">
      <c r="A29" s="21" t="s">
        <v>54</v>
      </c>
      <c r="B29" s="78" t="s">
        <v>159</v>
      </c>
      <c r="C29" s="79"/>
    </row>
    <row r="30" spans="1:3" ht="30" x14ac:dyDescent="0.25">
      <c r="A30" s="21" t="s">
        <v>55</v>
      </c>
      <c r="B30" s="80" t="s">
        <v>162</v>
      </c>
      <c r="C30" s="81"/>
    </row>
    <row r="31" spans="1:3" ht="18.75" x14ac:dyDescent="0.25">
      <c r="A31" s="29" t="s">
        <v>117</v>
      </c>
      <c r="B31" s="29"/>
      <c r="C31" s="29"/>
    </row>
    <row r="32" spans="1:3" x14ac:dyDescent="0.25">
      <c r="A32" s="30" t="s">
        <v>118</v>
      </c>
      <c r="B32" s="70" t="s">
        <v>163</v>
      </c>
      <c r="C32" s="70"/>
    </row>
    <row r="33" spans="1:3" x14ac:dyDescent="0.25">
      <c r="A33" s="30" t="s">
        <v>119</v>
      </c>
      <c r="B33" s="70"/>
      <c r="C33" s="70"/>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5" t="s">
        <v>56</v>
      </c>
      <c r="B1" s="55"/>
      <c r="C1" s="55"/>
    </row>
    <row r="2" spans="1:3" ht="17.100000000000001" customHeight="1" x14ac:dyDescent="0.25">
      <c r="A2" s="13" t="s">
        <v>25</v>
      </c>
      <c r="B2" s="56" t="str">
        <f>'[2]AUTOS NOTA 321'!B2:C2</f>
        <v xml:space="preserve">SINIESTRO   LEGIS </v>
      </c>
      <c r="C2" s="57"/>
    </row>
    <row r="3" spans="1:3" ht="15.95" customHeight="1" x14ac:dyDescent="0.25">
      <c r="A3" s="5" t="s">
        <v>11</v>
      </c>
      <c r="B3" s="39" t="str">
        <f>'GENERALES NOTA 322'!B2:C2</f>
        <v>11001310300220210035300</v>
      </c>
      <c r="C3" s="39"/>
    </row>
    <row r="4" spans="1:3" x14ac:dyDescent="0.25">
      <c r="A4" s="5" t="s">
        <v>0</v>
      </c>
      <c r="B4" s="39" t="str">
        <f>'GENERALES NOTA 322'!B3:C3</f>
        <v>Juzgado 02 Civil del Circuito de Bogotá.</v>
      </c>
      <c r="C4" s="39"/>
    </row>
    <row r="5" spans="1:3" ht="29.1" customHeight="1" x14ac:dyDescent="0.25">
      <c r="A5" s="5" t="s">
        <v>109</v>
      </c>
      <c r="B5" s="39" t="str">
        <f>'GENERALES NOTA 322'!B4:C4</f>
        <v>HOSPITAL UNIVERSITARIO MAYOR MÉDERI - CORPORACIÓN JUAN CIUDAD</v>
      </c>
      <c r="C5" s="39"/>
    </row>
    <row r="6" spans="1:3" x14ac:dyDescent="0.25">
      <c r="A6" s="5" t="s">
        <v>1</v>
      </c>
      <c r="B6" s="39" t="str">
        <f>'GENERALES NOTA 322'!B5:C5</f>
        <v xml:space="preserve">YINDY ZULIMAR CETINA SATIVA (VICTIMA DIRECTA) 7/03/1999
CESAR AUGUSTO CETINA RISCANEVO (PADRE)
CARMEN ROSA SATIVA FUENTES (MADRE)
DAYANA NAIDU CETINA SATIVA (HERMANA)
MARYORY YULIANA CETINA SATIVA (HERMANA)
BRIYITH ZARAI CETINA SATIVA (HERMANA)
CESAR ELIAN CERINA SATIVA (HERMANO)
DIRLEY MERCEDES CETINA SATIVA (HERMANA)
ANGELA MARIA CETINA RISCANEVO (TIA PATERNA)
WILDER YESID ROJAS CETINA (PRIMO HERMANO)
NELLY TERESA SATIVA FUENTES (TIA MATERNA)
SANDRA MILENA CERINZA SATIVA (PRIMA HERMANA)
NIXON SEBASTIAN ROJAS CETINA (PRIMO HERMANO)
</v>
      </c>
      <c r="C6" s="39"/>
    </row>
    <row r="7" spans="1:3" ht="43.5" customHeight="1" x14ac:dyDescent="0.25">
      <c r="A7" s="5" t="s">
        <v>110</v>
      </c>
      <c r="B7" s="39" t="str">
        <f>'GENERALES NOTA 322'!B6:C6</f>
        <v>LLAMADA EN GARANTIA</v>
      </c>
      <c r="C7" s="39"/>
    </row>
    <row r="8" spans="1:3" x14ac:dyDescent="0.25">
      <c r="A8" s="5" t="s">
        <v>121</v>
      </c>
      <c r="B8" s="39"/>
      <c r="C8" s="39"/>
    </row>
    <row r="9" spans="1:3" x14ac:dyDescent="0.25">
      <c r="A9" s="15" t="s">
        <v>53</v>
      </c>
      <c r="B9" s="90"/>
      <c r="C9" s="90"/>
    </row>
    <row r="10" spans="1:3" x14ac:dyDescent="0.25">
      <c r="A10" s="15" t="s">
        <v>122</v>
      </c>
      <c r="B10" s="39"/>
      <c r="C10" s="39"/>
    </row>
    <row r="11" spans="1:3" ht="30" x14ac:dyDescent="0.25">
      <c r="A11" s="15" t="s">
        <v>123</v>
      </c>
      <c r="B11" s="91"/>
      <c r="C11" s="69"/>
    </row>
    <row r="12" spans="1:3" ht="60" x14ac:dyDescent="0.25">
      <c r="A12" s="5" t="s">
        <v>65</v>
      </c>
      <c r="B12" s="39"/>
      <c r="C12" s="39"/>
    </row>
    <row r="13" spans="1:3" ht="60" x14ac:dyDescent="0.25">
      <c r="A13" s="5" t="s">
        <v>66</v>
      </c>
      <c r="B13" s="39"/>
      <c r="C13" s="39"/>
    </row>
    <row r="14" spans="1:3" x14ac:dyDescent="0.25">
      <c r="A14" s="5" t="s">
        <v>67</v>
      </c>
      <c r="B14" s="11"/>
      <c r="C14" s="11"/>
    </row>
    <row r="15" spans="1:3" x14ac:dyDescent="0.25">
      <c r="A15" s="15" t="s">
        <v>124</v>
      </c>
      <c r="B15" s="39"/>
      <c r="C15" s="39"/>
    </row>
    <row r="16" spans="1:3" x14ac:dyDescent="0.25">
      <c r="A16" s="11" t="s">
        <v>125</v>
      </c>
      <c r="B16" s="69"/>
      <c r="C16" s="69"/>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pageSetup orientation="portrait" r:id="rId1"/>
  <headerFooter>
    <oddHeader>&amp;C&amp;"Calibri"&amp;10&amp;K000000Internal&amp;1#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pageSetup orientation="portrait" r:id="rId1"/>
  <headerFooter>
    <oddHeader>&amp;C&amp;"Calibri"&amp;10&amp;K000000Internal&amp;1#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DIAZ MONTENEGRO, MARIA TATIANA (ALLIANZ COLOMBIA)</cp:lastModifiedBy>
  <dcterms:created xsi:type="dcterms:W3CDTF">2020-12-07T14:41:17Z</dcterms:created>
  <dcterms:modified xsi:type="dcterms:W3CDTF">2024-02-19T20:35:09Z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2024-02-19T20:34:43Z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8b710b50-297c-4432-9096-b2f3519bf509</vt:lpwstr>
  </property>
  <property fmtid="{D5CDD505-2E9C-101B-9397-08002B2CF9AE}" pid="29" name="MSIP_Label_863bc15e-e7bf-41c1-bdb3-03882d8a2e2c_ContentBits">
    <vt:lpwstr>1</vt:lpwstr>
  </property>
  <property fmtid="{D5CDD505-2E9C-101B-9397-08002B2CF9AE}" pid="30" name="_AdHocReviewCycleID">
    <vt:i4>1428924995</vt:i4>
  </property>
  <property fmtid="{D5CDD505-2E9C-101B-9397-08002B2CF9AE}" pid="31" name="_NewReviewCycle">
    <vt:lpwstr/>
  </property>
  <property fmtid="{D5CDD505-2E9C-101B-9397-08002B2CF9AE}" pid="32" name="_EmailSubject">
    <vt:lpwstr>INFORME PRELIMINAR | 2021-00353, YINDY ZULIMAR CETINA SATIVA vs ALLIANZ SEGUROS</vt:lpwstr>
  </property>
  <property fmtid="{D5CDD505-2E9C-101B-9397-08002B2CF9AE}" pid="33" name="_AuthorEmail">
    <vt:lpwstr>maria.diazm@allianz.co</vt:lpwstr>
  </property>
  <property fmtid="{D5CDD505-2E9C-101B-9397-08002B2CF9AE}" pid="34" name="_AuthorEmailDisplayName">
    <vt:lpwstr>Maria Tatiana Diaz Montenegro</vt:lpwstr>
  </property>
</Properties>
</file>