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gromero\Downloads\"/>
    </mc:Choice>
  </mc:AlternateContent>
  <xr:revisionPtr revIDLastSave="0" documentId="13_ncr:1_{3D75780F-265A-4965-8AD3-6C42EDD572A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<sst xmlns="http://schemas.openxmlformats.org/spreadsheetml/2006/main" count="194" uniqueCount="153">
  <si>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</si>
  <si>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</si>
  <si>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25899310500220230017300</t>
  </si>
  <si>
    <t>Juzgado</t>
  </si>
  <si>
    <t>2 LABORAL CIRCUITO ZIPAQUIRA</t>
  </si>
  <si>
    <t>Demandado</t>
  </si>
  <si>
    <t>COLFONDOS Y OTRO</t>
  </si>
  <si>
    <t xml:space="preserve">Demandante </t>
  </si>
  <si>
    <t>MÉLIDA CASTIBLANCO RODRÍGUEZ C.C 38.250.040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</si>
  <si>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</si>
  <si>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</si>
  <si>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</si>
  <si>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</si>
  <si>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</si>
  <si>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</si>
  <si>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</si>
  <si>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</si>
  <si>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</si>
  <si>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</si>
  <si>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MÉLIDA CASTIBLANCO RODRIGUEZ IDENTIFICADA CON C.C. NO. 38.250.040 DE IBAGUE, ESTUVO VINCULADA AL RPM ENTRE EL 04/02/1981 Y EL 18/11/1993. EL 01/09/1995 SE TRASLADÓ AL RAIS ADMINISTRADO POR COLFONDOS SIN HABER RECIBIDO ASESORÍA COMPLETA, TRANSPARENTE, CIERTA, SUFIENTE Y OPORTUNA SOBRE LOS RIESGOS, BENEFICIOS Y DESVENTAJAS DEL ACTO DE TRASLADO. EL 19/03/19958 SE TRASLADÓ A PORVENIR SIN QUE SE LE PRESENTARA PROYECCIÓN DE MESADA PENSIONAL EN AMBOS REGIMENES. DE JUNIO A DICIEMBRE DEL 2022 ESTUVO VINCULADA A PROTECCIÓN S.A. ENTRE 01/2003 Y 03/2006 ESTUVO AFILIADA A PORVENIR S.A. Y EN MARZO DEL 2006 SE VINCULÓ A COLFONDOS. EN JULIO DEL 2007 RETORNÓ A PORVENIR Y EN EL 2008 Y 2009 SOLICITÓ RETORNO AL RPM. QUE EN EL RPM OBTENDRÍA UNA MESADA DE 6SMLMV Y EN EL RAIS DE 2 O 3 SMLMV.EL 03/03/2023 PRESENTÓ RECLAMACIÓN ANTE COLPENSIONES. EL 13 DE MARZO PRESENTÓ RECLAMACIÓN ANTE PORVENIR. EL 17 DE MARZO ANTE COLFONDOS Y EL 7 DE MARZO ANTE PROTECCIÓN.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</si>
  <si>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</si>
  <si>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</si>
  <si>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</si>
  <si>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</si>
  <si>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</si>
  <si>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</si>
  <si>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</si>
  <si>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</si>
  <si>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</si>
  <si>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</si>
  <si>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</si>
  <si>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</si>
  <si>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</si>
  <si>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</si>
  <si>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</si>
  <si>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</si>
  <si>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29/09/2023 (Notificación en estado del auto que admitió el llamamiento en garantía a ALLIANZ SEGUROS DE VIDA S.A.)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</si>
  <si>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</si>
  <si>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</si>
  <si>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</si>
  <si>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</si>
  <si>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</si>
  <si>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</si>
  <si>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</si>
  <si>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</si>
  <si>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</si>
  <si>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</si>
  <si>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</si>
  <si>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</si>
  <si>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</si>
  <si>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</si>
  <si>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</si>
  <si>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</si>
  <si>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</si>
  <si>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</si>
  <si>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</si>
  <si>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</si>
  <si>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</si>
  <si>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</si>
  <si>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</si>
  <si>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</si>
  <si>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</si>
  <si>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</si>
  <si>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</si>
  <si>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</si>
  <si>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</si>
  <si>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</si>
  <si>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</si>
  <si>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</si>
  <si>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</si>
  <si>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</si>
  <si>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</si>
  <si>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</si>
  <si>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</si>
  <si>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</si>
  <si>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</si>
  <si>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</si>
  <si>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</si>
  <si>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</si>
  <si>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</si>
  <si>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</si>
  <si>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</si>
  <si>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</si>
  <si>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</si>
  <si>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AJR1785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</si>
  <si>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</si>
  <si>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</si>
  <si>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</si>
  <si>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</si>
  <si>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</si>
  <si>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</si>
  <si>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año 23/08/1995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</si>
  <si>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</si>
  <si>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</si>
  <si>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</si>
  <si>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</si>
  <si>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</si>
  <si>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</si>
  <si>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</si>
  <si>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</si>
  <si>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</si>
  <si>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</si>
  <si>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</si>
  <si>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</si>
  <si>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</si>
  <si>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</si>
  <si>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</si>
  <si>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</si>
  <si>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</si>
  <si>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</si>
  <si>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</si>
  <si>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</si>
  <si>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</si>
  <si>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</si>
  <si>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</si>
  <si>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</si>
  <si>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</si>
  <si>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</si>
  <si>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</si>
  <si>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</si>
  <si>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</si>
  <si>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</si>
  <si>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</si>
  <si>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</si>
  <si>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</si>
  <si>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</si>
  <si>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</si>
  <si>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</si>
  <si>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</si>
  <si>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</si>
  <si>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</si>
  <si>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</si>
  <si>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</si>
  <si>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</si>
  <si>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</si>
  <si>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</si>
  <si>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</si>
  <si>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</si>
  <si>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</si>
  <si>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</si>
  <si>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</si>
  <si>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</si>
  <si>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</si>
  <si>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</si>
  <si>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</si>
  <si>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</si>
  <si>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</si>
  <si>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</si>
  <si>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</si>
  <si>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</si>
  <si>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</si>
  <si>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</si>
  <si>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PROPUESTAS EN LA DEMANDA:
1) IMPOSIBILIDAD DE SOLICITAR LA DECLARATORIA DE INEFICACIA DE AFILIACIÓN AL RAIS CUANDO LA DEMANDANTE NUNCA PRESENTÓ AFILIACIÓN AL REGIMEN DE PRIMA MEDIA CON PRESTACIÓN DEFINIDA.
2) AFILIACIÓN LIBRE Y ESPONTÁNEA DE LA SEÑORA MÉLIDA CASTIBLANCO RODRÍGUEZ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EXCEPCIONES PROPUESTAS EN EL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AFILIACION NO CONLLEVA LA INVALIDEZ DEL CONTRATO DE SEGURO PREVISIONAL.
4) LA EVENTUAL DECLARATORIA DE INEFICACIA DE LA AFILIACION NO PUEDE AFECTAR A TERCEROS DE BUENA FE.
5) FALTA DE COBERTURA MATERIAL DE LA PÓLIZA DE SEGURO PREVISIONAL No. 0209000001.
6) PRESCRIPCIÓN EXTRAORDINARIA DE LA ACCIÓN DERIVADA DEL SEGURO
7) APLICACIÓN DE LAS CONDICIONES DEL SEGURO.
8)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</si>
</sst>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center"/>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7">
    <cellStyle name="Moneda [0]" xfId="1" builtinId="7"/>
    <cellStyle name="Moneda [0] 2" xfId="4" xr:uid="{610E35D5-CC8D-4382-AE1A-4453EDE3B2DA}"/>
    <cellStyle name="Moneda [0] 2 2" xfId="6" xr:uid="{E049538C-1E1C-4CB2-8043-D9EC700B8344}"/>
    <cellStyle name="Moneda [0] 3" xfId="3" xr:uid="{F51208F7-4A57-46E5-9F67-FF17EF9F4C84}"/>
    <cellStyle name="Moneda [0] 4" xfId="5" xr:uid="{03493B9E-2371-490B-8281-A866A1509CBC}"/>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v>34943</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45180</v>
      </c>
      <c r="C27" s="39"/>
    </row>
    <row r="28" spans="1:3" x14ac:dyDescent="0.25">
      <c r="A28" s="5" t="s">
        <v>35</v>
      </c>
      <c r="B28" s="35" t="s">
        <v>36</v>
      </c>
      <c r="C28" s="35"/>
    </row>
    <row r="29" spans="1:3" x14ac:dyDescent="0.25">
      <c r="A29" s="5" t="s">
        <v>37</v>
      </c>
      <c r="B29" s="35">
        <v>45187</v>
      </c>
      <c r="C29" s="36"/>
    </row>
  </sheetData>
  <mergeCells count="24">
    <mergeCell ref="B8:C8"/>
    <mergeCell ref="B9:C9"/>
    <mergeCell ref="B10:C10"/>
    <mergeCell ref="B11:C11"/>
    <mergeCell ref="A1:C1"/>
    <mergeCell ref="B7:C7"/>
    <mergeCell ref="B2:C2"/>
    <mergeCell ref="B3:C3"/>
    <mergeCell ref="B4:C4"/>
    <mergeCell ref="B5:C5"/>
    <mergeCell ref="B6:C6"/>
    <mergeCell ref="B29:C29"/>
    <mergeCell ref="A12:A14"/>
    <mergeCell ref="B12:C14"/>
    <mergeCell ref="B24:C24"/>
    <mergeCell ref="B25:C25"/>
    <mergeCell ref="B26:C26"/>
    <mergeCell ref="B27:C27"/>
    <mergeCell ref="B15:C15"/>
    <mergeCell ref="A16:A23"/>
    <mergeCell ref="B16:C16"/>
    <mergeCell ref="B19:C19"/>
    <mergeCell ref="B22:C22"/>
    <mergeCell ref="B28:C28"/>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25899310500220230017300</v>
      </c>
      <c r="C3" s="36"/>
    </row>
    <row r="4" spans="1:3" x14ac:dyDescent="0.25">
      <c r="A4" s="5" t="s">
        <v>3</v>
      </c>
      <c r="B4" s="36" t="str">
        <f>'GENERALES NOTA 322'!B3:C3</f>
        <v>2 LABORAL CIRCUITO ZIPAQUIRA</v>
      </c>
      <c r="C4" s="36"/>
    </row>
    <row r="5" spans="1:3" x14ac:dyDescent="0.25">
      <c r="A5" s="5" t="s">
        <v>5</v>
      </c>
      <c r="B5" s="36" t="str">
        <f>'GENERALES NOTA 322'!B4:C4</f>
        <v>COLFONDOS Y OTRO</v>
      </c>
      <c r="C5" s="36"/>
    </row>
    <row r="6" spans="1:3" x14ac:dyDescent="0.25">
      <c r="A6" s="5" t="s">
        <v>7</v>
      </c>
      <c r="B6" s="36" t="str">
        <f>'GENERALES NOTA 322'!B5:C5</f>
        <v>MÉLIDA CASTIBLANCO RODRÍGUEZ C.C 38.250.040</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C35" sqref="C3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5" t="s">
        <v>84</v>
      </c>
      <c r="C2" s="76"/>
    </row>
    <row r="3" spans="1:6" x14ac:dyDescent="0.25">
      <c r="A3" s="21" t="s">
        <v>1</v>
      </c>
      <c r="B3" s="77" t="str">
        <f>'GENERALES NOTA 322'!B2:C2</f>
        <v>25899310500220230017300</v>
      </c>
      <c r="C3" s="77"/>
    </row>
    <row r="4" spans="1:6" x14ac:dyDescent="0.25">
      <c r="A4" s="21" t="s">
        <v>3</v>
      </c>
      <c r="B4" s="77" t="str">
        <f>'GENERALES NOTA 322'!B3:C3</f>
        <v>2 LABORAL CIRCUITO ZIPAQUIRA</v>
      </c>
      <c r="C4" s="77"/>
    </row>
    <row r="5" spans="1:6" x14ac:dyDescent="0.25">
      <c r="A5" s="21" t="s">
        <v>5</v>
      </c>
      <c r="B5" s="77" t="str">
        <f>'GENERALES NOTA 322'!B4:C4</f>
        <v>COLFONDOS Y OTRO</v>
      </c>
      <c r="C5" s="77"/>
    </row>
    <row r="6" spans="1:6" ht="14.45" customHeight="1" x14ac:dyDescent="0.25">
      <c r="A6" s="21" t="s">
        <v>7</v>
      </c>
      <c r="B6" s="77" t="str">
        <f>'GENERALES NOTA 322'!B5:C5</f>
        <v>MÉLIDA CASTIBLANCO RODRÍGUEZ C.C 38.250.040</v>
      </c>
      <c r="C6" s="77"/>
    </row>
    <row r="7" spans="1:6" x14ac:dyDescent="0.25">
      <c r="A7" s="21" t="s">
        <v>9</v>
      </c>
      <c r="B7" s="77" t="str">
        <f>'GENERALES NOTA 322'!B6:C6</f>
        <v>LLAMADA EN GARANTIA</v>
      </c>
      <c r="C7" s="77"/>
    </row>
    <row r="8" spans="1:6" ht="30" x14ac:dyDescent="0.25">
      <c r="A8" s="21" t="s">
        <v>20</v>
      </c>
      <c r="B8" s="73" t="str">
        <f>'GENERALES NOTA 322'!B15:C15</f>
        <v>NO ES POSIBLE CUANTIFICAR LAS PRETENSIONES DE LA DEMANDA EN ATENCIÓN A LA NATURALEZA DEL PROCESO.</v>
      </c>
      <c r="C8" s="74"/>
    </row>
    <row r="9" spans="1:6" x14ac:dyDescent="0.25">
      <c r="A9" s="78" t="s">
        <v>22</v>
      </c>
      <c r="B9" s="79" t="s">
        <v>23</v>
      </c>
      <c r="C9" s="80"/>
    </row>
    <row r="10" spans="1:6" x14ac:dyDescent="0.25">
      <c r="A10" s="78"/>
      <c r="B10" s="22" t="s">
        <v>24</v>
      </c>
      <c r="C10" s="19">
        <f>'GENERALES NOTA 322'!C17</f>
        <v>0</v>
      </c>
    </row>
    <row r="11" spans="1:6" x14ac:dyDescent="0.25">
      <c r="A11" s="78"/>
      <c r="B11" s="22" t="s">
        <v>25</v>
      </c>
      <c r="C11" s="19">
        <f>'GENERALES NOTA 322'!C18</f>
        <v>0</v>
      </c>
    </row>
    <row r="12" spans="1:6" x14ac:dyDescent="0.25">
      <c r="A12" s="78"/>
      <c r="B12" s="79"/>
      <c r="C12" s="80"/>
    </row>
    <row r="13" spans="1:6" x14ac:dyDescent="0.25">
      <c r="A13" s="78"/>
      <c r="B13" s="22" t="s">
        <v>85</v>
      </c>
      <c r="C13" s="24"/>
    </row>
    <row r="14" spans="1:6" x14ac:dyDescent="0.25">
      <c r="A14" s="78"/>
      <c r="B14" s="22" t="s">
        <v>86</v>
      </c>
      <c r="C14" s="24"/>
      <c r="E14" t="s">
        <v>87</v>
      </c>
      <c r="F14" s="17">
        <v>0.7</v>
      </c>
    </row>
    <row r="15" spans="1:6" x14ac:dyDescent="0.25">
      <c r="A15" s="23" t="s">
        <v>88</v>
      </c>
      <c r="B15" s="75" t="s">
        <v>89</v>
      </c>
      <c r="C15" s="76"/>
    </row>
    <row r="16" spans="1:6" ht="15" customHeight="1" x14ac:dyDescent="0.25">
      <c r="A16" s="21" t="s">
        <v>90</v>
      </c>
      <c r="B16" s="81" t="s">
        <v>91</v>
      </c>
      <c r="C16" s="82"/>
    </row>
    <row r="17" spans="1:3" ht="28.5" customHeight="1" x14ac:dyDescent="0.25">
      <c r="A17" s="14" t="s">
        <v>92</v>
      </c>
      <c r="B17" s="71">
        <f>((C19+C20+C22+C23)-C26)*C25*C27</f>
        <v>0</v>
      </c>
      <c r="C17" s="71"/>
    </row>
    <row r="18" spans="1:3" x14ac:dyDescent="0.25">
      <c r="A18" s="23" t="s">
        <v>93</v>
      </c>
      <c r="B18" s="69" t="s">
        <v>23</v>
      </c>
      <c r="C18" s="70"/>
    </row>
    <row r="19" spans="1:3" x14ac:dyDescent="0.25">
      <c r="A19" s="83"/>
      <c r="B19" s="22" t="s">
        <v>24</v>
      </c>
      <c r="C19" s="19">
        <v>0</v>
      </c>
    </row>
    <row r="20" spans="1:3" x14ac:dyDescent="0.25">
      <c r="A20" s="84"/>
      <c r="B20" s="22" t="s">
        <v>25</v>
      </c>
      <c r="C20" s="19">
        <v>0</v>
      </c>
    </row>
    <row r="21" spans="1:3" x14ac:dyDescent="0.25">
      <c r="A21" s="84"/>
      <c r="B21" s="79" t="s">
        <v>26</v>
      </c>
      <c r="C21" s="80"/>
    </row>
    <row r="22" spans="1:3" x14ac:dyDescent="0.25">
      <c r="A22" s="84"/>
      <c r="B22" s="22" t="s">
        <v>85</v>
      </c>
      <c r="C22" s="19">
        <v>0</v>
      </c>
    </row>
    <row r="23" spans="1:3" ht="45" x14ac:dyDescent="0.25">
      <c r="A23" s="84"/>
      <c r="B23" s="22" t="s">
        <v>94</v>
      </c>
      <c r="C23" s="19">
        <v>0</v>
      </c>
    </row>
    <row r="24" spans="1:3" x14ac:dyDescent="0.25">
      <c r="A24" s="84"/>
      <c r="B24" s="79" t="s">
        <v>95</v>
      </c>
      <c r="C24" s="80"/>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1">
        <f>IFERROR(B17*(VLOOKUP(B15,Hoja2!$G$1:$H$6,2,0)),16666)</f>
        <v>16666</v>
      </c>
      <c r="C28" s="71"/>
    </row>
    <row r="29" spans="1:3" ht="30" x14ac:dyDescent="0.25">
      <c r="A29" s="21" t="s">
        <v>99</v>
      </c>
      <c r="B29" s="85" t="s">
        <v>100</v>
      </c>
      <c r="C29" s="86"/>
    </row>
    <row r="30" spans="1:3" ht="30" x14ac:dyDescent="0.25">
      <c r="A30" s="21" t="s">
        <v>101</v>
      </c>
      <c r="B30" s="87" t="s">
        <v>152</v>
      </c>
      <c r="C30" s="88"/>
    </row>
    <row r="31" spans="1:3" ht="18.75" x14ac:dyDescent="0.25">
      <c r="A31" s="29" t="s">
        <v>102</v>
      </c>
      <c r="B31" s="29"/>
      <c r="C31" s="29"/>
    </row>
    <row r="32" spans="1:3" x14ac:dyDescent="0.25">
      <c r="A32" s="30" t="s">
        <v>103</v>
      </c>
      <c r="B32" s="72"/>
      <c r="C32" s="72"/>
    </row>
    <row r="33" spans="1:3" x14ac:dyDescent="0.25">
      <c r="A33" s="30" t="s">
        <v>104</v>
      </c>
      <c r="B33" s="72"/>
      <c r="C33" s="7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29:C29"/>
    <mergeCell ref="B30:C30"/>
    <mergeCell ref="B18:C18"/>
    <mergeCell ref="B17:C17"/>
    <mergeCell ref="B32:C32"/>
    <mergeCell ref="A1:C1"/>
    <mergeCell ref="B8:C8"/>
    <mergeCell ref="B15:C15"/>
    <mergeCell ref="B2:C2"/>
    <mergeCell ref="B3:C3"/>
    <mergeCell ref="B4:C4"/>
    <mergeCell ref="B5:C5"/>
    <mergeCell ref="B6:C6"/>
    <mergeCell ref="B7:C7"/>
    <mergeCell ref="A9:A14"/>
    <mergeCell ref="B9:C9"/>
    <mergeCell ref="B12:C12"/>
    <mergeCell ref="B16:C16"/>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25899310500220230017300</v>
      </c>
      <c r="C3" s="36"/>
    </row>
    <row r="4" spans="1:3" x14ac:dyDescent="0.25">
      <c r="A4" s="5" t="s">
        <v>3</v>
      </c>
      <c r="B4" s="36" t="str">
        <f>'GENERALES NOTA 322'!B3:C3</f>
        <v>2 LABORAL CIRCUITO ZIPAQUIRA</v>
      </c>
      <c r="C4" s="36"/>
    </row>
    <row r="5" spans="1:3" ht="29.1" customHeight="1" x14ac:dyDescent="0.25">
      <c r="A5" s="5" t="s">
        <v>5</v>
      </c>
      <c r="B5" s="36" t="str">
        <f>'GENERALES NOTA 322'!B4:C4</f>
        <v>COLFONDOS Y OTRO</v>
      </c>
      <c r="C5" s="36"/>
    </row>
    <row r="6" spans="1:3" x14ac:dyDescent="0.25">
      <c r="A6" s="5" t="s">
        <v>7</v>
      </c>
      <c r="B6" s="36" t="str">
        <f>'GENERALES NOTA 322'!B5:C5</f>
        <v>MÉLIDA CASTIBLANCO RODRÍGUEZ C.C 38.250.040</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93</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Giovanna Carolina Romero Ciodaro</cp:lastModifiedBy>
  <cp:revision/>
  <dcterms:created xsi:type="dcterms:W3CDTF">2020-12-07T14:41:17Z</dcterms:created>
  <dcterms:modified xsi:type="dcterms:W3CDTF">2023-10-21T00:19:38Z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