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alejandrodepaz/Desktop/"/>
    </mc:Choice>
  </mc:AlternateContent>
  <xr:revisionPtr revIDLastSave="0" documentId="8_{C1B8914D-A6B5-EC4C-9DE5-93CB0E0AD3D0}" xr6:coauthVersionLast="47" xr6:coauthVersionMax="47" xr10:uidLastSave="{00000000-0000-0000-0000-000000000000}"/>
  <bookViews>
    <workbookView xWindow="0" yWindow="0" windowWidth="28800" windowHeight="18000" activeTab="4"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3" i="17" l="1"/>
  <c r="B8" i="17"/>
  <c r="B7" i="17"/>
  <c r="B6" i="17"/>
  <c r="B4" i="17"/>
  <c r="B2" i="17"/>
  <c r="B5" i="10"/>
  <c r="B5" i="14" s="1"/>
  <c r="B4" i="10"/>
  <c r="B3" i="10"/>
  <c r="B4" i="14"/>
  <c r="B6" i="14"/>
  <c r="B8" i="14"/>
  <c r="B7" i="14"/>
  <c r="B3" i="14"/>
  <c r="B2" i="14"/>
  <c r="B3" i="12"/>
  <c r="B12" i="17" l="1"/>
  <c r="B11" i="17" s="1"/>
  <c r="B15" i="17" s="1"/>
  <c r="B5" i="17"/>
  <c r="B5" i="12" s="1"/>
  <c r="B12" i="14"/>
  <c r="B2" i="12"/>
  <c r="B7" i="12"/>
  <c r="B6" i="12"/>
  <c r="B4" i="12"/>
  <c r="B11" i="14" l="1"/>
  <c r="B15" i="14" s="1"/>
  <c r="B7" i="10"/>
  <c r="B6" i="10"/>
</calcChain>
</file>

<file path=xl/sharedStrings.xml><?xml version="1.0" encoding="utf-8"?>
<sst xmlns="http://schemas.openxmlformats.org/spreadsheetml/2006/main" count="189" uniqueCount="135">
  <si>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</si>
  <si>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</si>
  <si>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</si>
  <si>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</si>
  <si>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</si>
  <si>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</si>
  <si>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</si>
  <si>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</si>
  <si>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</si>
  <si>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</si>
  <si>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</si>
  <si>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</si>
  <si>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</si>
  <si>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</si>
  <si>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</si>
  <si>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</si>
  <si>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</si>
  <si>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</si>
  <si>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</si>
  <si>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</si>
  <si>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</si>
  <si>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</si>
  <si>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</si>
  <si>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SINIESTRO 123 LEGIS 123</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</si>
  <si>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</si>
  <si>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</si>
  <si>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</si>
  <si>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</si>
  <si>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</si>
  <si>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</si>
  <si>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</si>
  <si>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</si>
  <si>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</si>
  <si>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</si>
  <si>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</si>
  <si>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</si>
  <si>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</si>
  <si>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</si>
  <si>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</si>
  <si>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</si>
  <si>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</si>
  <si>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</si>
  <si>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</si>
  <si>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</si>
  <si>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</si>
  <si>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</si>
  <si>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</si>
  <si>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</si>
  <si>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</si>
  <si>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</si>
  <si>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</si>
  <si>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</si>
  <si>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</si>
  <si>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</si>
  <si>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</si>
  <si>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</si>
  <si>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</si>
  <si>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</si>
  <si>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</si>
  <si>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</si>
  <si>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</si>
  <si>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</si>
  <si>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</si>
  <si>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</si>
  <si>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</si>
  <si>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</si>
  <si>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</si>
  <si>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</si>
  <si>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</si>
  <si>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</si>
  <si>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</si>
  <si>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</si>
  <si>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</si>
  <si>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</si>
  <si>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</si>
  <si>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</si>
  <si>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</si>
  <si>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</si>
  <si>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</si>
  <si>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</si>
  <si>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</si>
  <si>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</si>
  <si>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</si>
  <si>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</si>
  <si>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</si>
  <si>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</si>
  <si>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</si>
  <si>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</si>
  <si>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</si>
  <si>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</si>
  <si>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</si>
  <si>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</si>
  <si>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</si>
  <si>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</si>
  <si>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</si>
  <si>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</si>
  <si>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</si>
  <si>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</si>
  <si>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</si>
  <si>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</si>
  <si>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</si>
  <si>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</si>
  <si>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</si>
  <si>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</si>
  <si>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</si>
  <si>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</si>
  <si>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</si>
  <si>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</si>
  <si>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</si>
  <si>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</si>
  <si>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</si>
  <si>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</si>
  <si>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</si>
  <si>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</si>
  <si>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</si>
  <si>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</si>
  <si>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</si>
  <si>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</si>
  <si>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</si>
  <si>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</si>
  <si>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SOIF 061-2017</t>
  </si>
  <si>
    <t xml:space="preserve">Contraloría Departamental del Valle del Cauca </t>
  </si>
  <si>
    <t>Empresa Aguas de Buga S.A. E.S.P.</t>
  </si>
  <si>
    <t>5 de mayo de 2017</t>
  </si>
  <si>
    <t>Se evidenciaron inconsistencias, falta de análisis de la información comercial entregada por la Empresa de Servicios Públicos Aguas de Buga S.A. E.S.P., que afectan ingresos de la empresa. Así como falta de ejecución de las actividades comerciales operativas que repercuten en las perdidas comerciales. Analizando la base objeto del hallazgo fiscal se observó lo siguiente: 186 clientes de acueducto y 86 clientes de alcantarillado que se les reliquido la factura (valor total de la factura = 0), el sucriptor no realizo pago y no se colocó la causa del descuento; 53 usuarios que tienen observación de lectura sin consumo, no se les cobro consumo y presentan diferencia de lectura; 63 usuarios presentan mora de más de noventa días en cartera y los medidores tienen diferencia de lectura; 905 usuarios que se les factura menos de 5m3 porque sus medidores tienen lectura &gt;3000 m3 o están en mal estado, los cuales pueden estar submidiendo y/o con tecnología obsoleta. Adicionalmente está reportando mal la información al SUI, porque los abonos parciales no puede ir en otros cobros, según la resolución No. SSPD 201730009945 del 28 de marzo de 2017. Lo anterior - en palabras del ente contralor - vulnera el contrato de condiciones uniformes, la Ley 373 de 1977 y el artículo 209 de la Constitución Política, situación que se da porque Aguas de Buga tiene subcontratado el proceso comercial y no realiza un control efectivo, adicionalmente, no tiene un plan de reducción de perdidas estructurado que le permita poder tomar acciones en la operación de los sistmeas, falta de seguimiento, medición y análisis de datos (al mes de abril de 2017 existen 95 clientes sin medidor, 687 medidores en mal estado y 8679 medidores que tienen lectura &gt; 3000 m3, los cuels pueden estar submidiendo y/o con tecnología obsoleta).</t>
  </si>
  <si>
    <t>Aguas de Buga S.A. E.S.P.</t>
  </si>
  <si>
    <t>8150016293</t>
  </si>
  <si>
    <t xml:space="preserve">022081636 </t>
  </si>
  <si>
    <t>Amparo básico</t>
  </si>
  <si>
    <t>12 de diciembre de 2024</t>
  </si>
  <si>
    <t>ALLIANZ SEGUROS S.A.</t>
  </si>
  <si>
    <t>27 de diciembre de 2024</t>
  </si>
  <si>
    <t>La cuantía del detrimento es de ochenta y tres millones ochocientos setenta y siete mil doscientos treinta pesos m/cte ($83.877.230) y la Póliza de Manejo No. 022081636/0 contempló un deducible de 10% de la pérdida minímo $644.000, lo que arroja un valor de la contingencia de $75.489.507, suma a la que estaría expuesta Allianz Seguros S.A. en el eventual caso de proferirse un fallo con responsabilidad fiscal, dentro de los valores asegurados pactados en la póliza de conformidad con el artículo 1079 del Código de Comercio.</t>
  </si>
  <si>
    <t>Como defensa de Allianz Seguros S.A. se propusieron los siguientes argumentos: 1. Ausencia de vinculación forma de Allianz Seguros S.A.; 2. En el presente caso no se reúnen los elementos de la responsabilidad fiscal por inexistencia de daño patrimonial al Estado; 3. En el presente caso no se reúnen los elementos de la responsabilidad fiscal - por inexistencia de culpa grave y/o dolo en cabeza de los presuntos responsables; 4. Inexistencia de obligación a cargo de la compañía aseguradora por cuanto no se realizó el riesgo asegurado; 5. Falta de cobertura respecto de los riesgos expresamengte excluidos en la póliza; 6. De acreditarse una conducta dolosa o gravemente culposa en cabeza de los presuntos responsables, en todo caso, el dolo comporta un riesgo inasegurable; 6. En cualquier caso, de ninguna forma se podrá exceder el límite del valor asegurado; 7. En cualquier caso, se deberá tener en cuenta los deducibles pactados; 8. Dipsonibilidad del valor asegurado en la Póliza No.  022081636/0; y 9. Subrogación.</t>
  </si>
  <si>
    <t xml:space="preserve">La contingencia es EVENTUAL porque el contrato de seguro con el cual fue vinculado Allianz Seguros S.A. presta cobertura temporal y material, existe cobertura temporal en tanto que la Póliza de Manejo No. 022081636/0 se pactó bajo la modalidad de ocurrencia lo que significa que cubre los siniestros que acaezcan dentro de la vigencia pactada. En este caso, la vigencia de la póliza va desde el 01/04/2017 hasta el 31/03/2018, el hecho objeto de investigación fiscal data de agosto de 2017. Ahora bien, respecto del juicio fiscal si bien existen pruebas dentro del expediente que acreditan la inexistencia del detrimento patrimonial - como el memorando dirigido al Gerente de la Empresa Aguas de Buga S.A. E.S.P. Mario German Lozano Franco por parte de la Jefe Comercial María Idaly Cifuentes - lo cierto es que dependera de la nueva valoración probatoria que realice la Subdirección Operativa de Investigaciones Fiscales de la Contraloría Departamental del Valle del Cauca la existencia de los elementos de la responsabilidad fiscal de conformidad con la Ley 610 de 2000, todo ello teniendo en cuenta que en el grado de consulta se resolvió revocar el fallo que archivaba la investigación ordenando una valoración probatoria más rigurosa sobre el valor de las facturas, la lectura del consumo, el supuesto no cobró del consumo y la diferencia de lectura en los medidores. Lo primero que debe tomarse en consideración es que la Póliza No. 022081636/0, cuyo tomador y asegurado es Aguas de Buga S.A. E.S.P. presta cobertura temporal y material de conformidad con los hechos expuestos en el Auto de Imputación No. 764 del 09 de diciembre de 2024. Frente a la cobertura temporal debe decirse que su modalidad es por ocurrencia, lo que significa que cubre los siniestros que acaezcan dentro de la vigencia pactada. En este caso, la vigencia de la póliza va desde el 01/04/2017 hasta el 31/03/2018, el hecho objeto de investigación fiscal data de agosto de 2017. Frente a la cobertura material hay que decir que la presente póliza amparo al asegurado contra los riesgos que impliquen menoscabo de fondos y bienes causados por sus servidores públicos por actos y omisiones, que se tipifiquen como delitos de manejo de bienes contra la administración pública o fallos con responsabilidad fiscal. En segundo lugar, frente al proceso de responsabilidad fiscal, debe tenerse en cuenta que dependera de la nueva valoración probatoria que realice la Subdirección Operativa de Investigaciones Fiscales de la Contraloría Departamental del Valle del Cauca. Todo lo anterior, sin perjuicio del carácter contignente del proceso y las nuevas pruebas que se evacuen dentro del debate probatorio.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</si>
</sst>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0" fillId="0" borderId="2" xfId="0" applyBorder="1" applyAlignment="1">
      <alignment horizontal="justify" vertical="top"/>
    </xf>
    <xf numFmtId="0" fontId="10" fillId="0" borderId="3" xfId="0" applyFont="1"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10" fillId="0" borderId="1" xfId="0" applyFont="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42" fontId="0" fillId="0" borderId="2" xfId="1" applyFont="1" applyBorder="1" applyAlignment="1">
      <alignment horizontal="justify" vertical="top"/>
    </xf>
    <xf numFmtId="42" fontId="0" fillId="0" borderId="3" xfId="1" applyFont="1" applyBorder="1" applyAlignment="1">
      <alignment horizontal="justify" vertical="top"/>
    </xf>
    <xf numFmtId="0" fontId="3" fillId="2" borderId="4" xfId="0" applyFont="1" applyFill="1" applyBorder="1" applyAlignment="1">
      <alignment horizontal="center" vertical="top"/>
    </xf>
    <xf numFmtId="42" fontId="0" fillId="0" borderId="1" xfId="1" applyFon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5" borderId="1" xfId="1" applyFont="1" applyFill="1" applyBorder="1" applyAlignment="1">
      <alignment horizontal="justify" vertical="top"/>
    </xf>
    <xf numFmtId="0" fontId="9" fillId="0" borderId="11" xfId="0" applyFont="1" applyBorder="1" applyAlignment="1">
      <alignment horizontal="center" vertical="center"/>
    </xf>
    <xf numFmtId="0" fontId="0" fillId="0" borderId="2" xfId="0" applyBorder="1" applyAlignment="1" applyProtection="1">
      <alignment horizontal="center" vertical="top" wrapText="1"/>
      <protection locked="0"/>
    </xf>
    <xf numFmtId="0" fontId="0" fillId="0" borderId="3" xfId="0" applyBorder="1" applyAlignment="1" applyProtection="1">
      <alignment horizontal="center" vertical="top" wrapText="1"/>
      <protection locked="0"/>
    </xf>
    <xf numFmtId="0" fontId="0" fillId="0" borderId="1" xfId="0" applyBorder="1" applyAlignment="1" applyProtection="1">
      <alignment horizontal="center" wrapText="1"/>
      <protection locked="0"/>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5" defaultRowHeight="15" x14ac:dyDescent="0.2"/>
  <sheetData>
    <row r="1" spans="1:1" ht="16" x14ac:dyDescent="0.2">
      <c r="A1" s="6" t="s">
        <v>0</v>
      </c>
    </row>
    <row r="2" spans="1:1" ht="16" x14ac:dyDescent="0.2">
      <c r="A2" s="6" t="s">
        <v>1</v>
      </c>
    </row>
    <row r="3" spans="1:1" x14ac:dyDescent="0.2">
      <c r="A3" s="6"/>
    </row>
    <row r="4" spans="1:1" ht="16" x14ac:dyDescent="0.2">
      <c r="A4" s="6" t="s">
        <v>2</v>
      </c>
    </row>
    <row r="5" spans="1:1" ht="16" x14ac:dyDescent="0.2">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zoomScale="90" zoomScaleNormal="90" workbookViewId="0">
      <selection activeCell="B19" sqref="B19:C19"/>
    </sheetView>
  </sheetViews>
  <sheetFormatPr baseColWidth="10" defaultColWidth="0" defaultRowHeight="15" x14ac:dyDescent="0.2"/>
  <cols>
    <col min="1" max="1" width="46.1640625" style="6" bestFit="1" customWidth="1"/>
    <col min="2" max="2" width="63.83203125" style="6" customWidth="1"/>
    <col min="3" max="3" width="19.1640625" style="6" customWidth="1"/>
    <col min="4" max="4" width="11.5" style="2" hidden="1" customWidth="1"/>
    <col min="5" max="16384" width="11.5" style="2" hidden="1"/>
  </cols>
  <sheetData>
    <row r="1" spans="1:3" ht="19" x14ac:dyDescent="0.2">
      <c r="A1" s="48" t="s">
        <v>4</v>
      </c>
      <c r="B1" s="48"/>
      <c r="C1" s="48"/>
    </row>
    <row r="2" spans="1:3" ht="16" x14ac:dyDescent="0.2">
      <c r="A2" s="5" t="s">
        <v>5</v>
      </c>
      <c r="B2" s="41" t="s">
        <v>120</v>
      </c>
      <c r="C2" s="41"/>
    </row>
    <row r="3" spans="1:3" ht="15" customHeight="1" x14ac:dyDescent="0.2">
      <c r="A3" s="5" t="s">
        <v>6</v>
      </c>
      <c r="B3" s="45" t="s">
        <v>121</v>
      </c>
      <c r="C3" s="47"/>
    </row>
    <row r="4" spans="1:3" ht="16" x14ac:dyDescent="0.2">
      <c r="A4" s="5" t="s">
        <v>7</v>
      </c>
      <c r="B4" s="45" t="s">
        <v>1</v>
      </c>
      <c r="C4" s="46"/>
    </row>
    <row r="5" spans="1:3" ht="16" x14ac:dyDescent="0.2">
      <c r="A5" s="5" t="s">
        <v>8</v>
      </c>
      <c r="B5" s="41" t="s">
        <v>3</v>
      </c>
      <c r="C5" s="49"/>
    </row>
    <row r="6" spans="1:3" ht="16" x14ac:dyDescent="0.2">
      <c r="A6" s="5" t="s">
        <v>9</v>
      </c>
      <c r="B6" s="50" t="s">
        <v>122</v>
      </c>
      <c r="C6" s="51"/>
    </row>
    <row r="7" spans="1:3" ht="16" x14ac:dyDescent="0.2">
      <c r="A7" s="5" t="s">
        <v>10</v>
      </c>
      <c r="B7" s="52">
        <v>83877230</v>
      </c>
      <c r="C7" s="41"/>
    </row>
    <row r="8" spans="1:3" ht="16" x14ac:dyDescent="0.2">
      <c r="A8" s="35" t="s">
        <v>11</v>
      </c>
      <c r="B8" s="41" t="s">
        <v>130</v>
      </c>
      <c r="C8" s="41"/>
    </row>
    <row r="9" spans="1:3" ht="16" x14ac:dyDescent="0.2">
      <c r="A9" s="5" t="s">
        <v>12</v>
      </c>
      <c r="B9" s="37" t="s">
        <v>123</v>
      </c>
      <c r="C9" s="38"/>
    </row>
    <row r="10" spans="1:3" x14ac:dyDescent="0.2">
      <c r="A10" s="42" t="s">
        <v>13</v>
      </c>
      <c r="B10" s="43" t="s">
        <v>124</v>
      </c>
      <c r="C10" s="41"/>
    </row>
    <row r="11" spans="1:3" ht="30" customHeight="1" x14ac:dyDescent="0.2">
      <c r="A11" s="42"/>
      <c r="B11" s="41"/>
      <c r="C11" s="41"/>
    </row>
    <row r="12" spans="1:3" x14ac:dyDescent="0.2">
      <c r="A12" s="42"/>
      <c r="B12" s="41"/>
      <c r="C12" s="41"/>
    </row>
    <row r="13" spans="1:3" ht="16" x14ac:dyDescent="0.2">
      <c r="A13" s="5" t="s">
        <v>14</v>
      </c>
      <c r="B13" s="41" t="s">
        <v>125</v>
      </c>
      <c r="C13" s="41"/>
    </row>
    <row r="14" spans="1:3" ht="17.25" customHeight="1" x14ac:dyDescent="0.2">
      <c r="A14" s="5" t="s">
        <v>15</v>
      </c>
      <c r="B14" s="44" t="s">
        <v>126</v>
      </c>
      <c r="C14" s="44"/>
    </row>
    <row r="15" spans="1:3" ht="15.75" customHeight="1" x14ac:dyDescent="0.2">
      <c r="A15" s="5" t="s">
        <v>16</v>
      </c>
      <c r="B15" s="44" t="s">
        <v>127</v>
      </c>
      <c r="C15" s="44"/>
    </row>
    <row r="16" spans="1:3" ht="33" customHeight="1" x14ac:dyDescent="0.2">
      <c r="A16" s="5" t="s">
        <v>17</v>
      </c>
      <c r="B16" s="37" t="s">
        <v>128</v>
      </c>
      <c r="C16" s="38"/>
    </row>
    <row r="17" spans="1:3" ht="18.75" customHeight="1" x14ac:dyDescent="0.2">
      <c r="A17" s="5" t="s">
        <v>18</v>
      </c>
      <c r="B17" s="39" t="s">
        <v>129</v>
      </c>
      <c r="C17" s="40"/>
    </row>
    <row r="18" spans="1:3" ht="16" x14ac:dyDescent="0.2">
      <c r="A18" s="5" t="s">
        <v>19</v>
      </c>
      <c r="B18" s="39" t="s">
        <v>129</v>
      </c>
      <c r="C18" s="40"/>
    </row>
    <row r="19" spans="1:3" ht="16" x14ac:dyDescent="0.2">
      <c r="A19" s="5" t="s">
        <v>20</v>
      </c>
      <c r="B19" s="41" t="s">
        <v>131</v>
      </c>
      <c r="C19" s="41"/>
    </row>
  </sheetData>
  <mergeCells count="18">
    <mergeCell ref="B8:C8"/>
    <mergeCell ref="B4:C4"/>
    <mergeCell ref="B3:C3"/>
    <mergeCell ref="A1:C1"/>
    <mergeCell ref="B2:C2"/>
    <mergeCell ref="B5:C5"/>
    <mergeCell ref="B6:C6"/>
    <mergeCell ref="B7:C7"/>
    <mergeCell ref="B9:C9"/>
    <mergeCell ref="B16:C16"/>
    <mergeCell ref="B18:C18"/>
    <mergeCell ref="B19:C19"/>
    <mergeCell ref="A10:A12"/>
    <mergeCell ref="B10:C12"/>
    <mergeCell ref="B13:C13"/>
    <mergeCell ref="B14:C14"/>
    <mergeCell ref="B15:C15"/>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9"/>
  <sheetViews>
    <sheetView zoomScale="90" zoomScaleNormal="90" workbookViewId="0">
      <selection activeCell="B14" sqref="B14:C14"/>
    </sheetView>
  </sheetViews>
  <sheetFormatPr baseColWidth="10" defaultColWidth="0" defaultRowHeight="15" x14ac:dyDescent="0.2"/>
  <cols>
    <col min="1" max="1" width="44.5" customWidth="1"/>
    <col min="2" max="2" width="36.33203125" customWidth="1"/>
    <col min="3" max="3" width="64.5" customWidth="1"/>
    <col min="4" max="16384" width="11.5" hidden="1"/>
  </cols>
  <sheetData>
    <row r="1" spans="1:3" ht="19" x14ac:dyDescent="0.2">
      <c r="A1" s="61" t="s">
        <v>21</v>
      </c>
      <c r="B1" s="61"/>
      <c r="C1" s="61"/>
    </row>
    <row r="2" spans="1:3" ht="16" x14ac:dyDescent="0.2">
      <c r="A2" s="15" t="s">
        <v>22</v>
      </c>
      <c r="B2" s="55" t="s">
        <v>23</v>
      </c>
      <c r="C2" s="56"/>
    </row>
    <row r="3" spans="1:3" s="25" customFormat="1" ht="16" x14ac:dyDescent="0.2">
      <c r="A3" s="5" t="s">
        <v>5</v>
      </c>
      <c r="B3" s="41" t="str">
        <f>'GENERALES NOTA 322'!B2:C2</f>
        <v>SOIF 061-2017</v>
      </c>
      <c r="C3" s="41"/>
    </row>
    <row r="4" spans="1:3" s="2" customFormat="1" ht="14.5" customHeight="1" x14ac:dyDescent="0.2">
      <c r="A4" s="5" t="s">
        <v>6</v>
      </c>
      <c r="B4" s="41" t="str">
        <f>'GENERALES NOTA 322'!B3:C3</f>
        <v xml:space="preserve">Contraloría Departamental del Valle del Cauca </v>
      </c>
      <c r="C4" s="41"/>
    </row>
    <row r="5" spans="1:3" s="2" customFormat="1" ht="16" x14ac:dyDescent="0.2">
      <c r="A5" s="5" t="s">
        <v>9</v>
      </c>
      <c r="B5" s="41" t="str">
        <f>'GENERALES NOTA 322'!B6:C6</f>
        <v>Empresa Aguas de Buga S.A. E.S.P.</v>
      </c>
      <c r="C5" s="41"/>
    </row>
    <row r="6" spans="1:3" s="2" customFormat="1" ht="16" x14ac:dyDescent="0.2">
      <c r="A6" s="5" t="s">
        <v>10</v>
      </c>
      <c r="B6" s="62">
        <f>'GENERALES NOTA 322'!B7:C7</f>
        <v>83877230</v>
      </c>
      <c r="C6" s="62"/>
    </row>
    <row r="7" spans="1:3" s="2" customFormat="1" ht="16" x14ac:dyDescent="0.2">
      <c r="A7" s="5" t="s">
        <v>11</v>
      </c>
      <c r="B7" s="41" t="str">
        <f>'GENERALES NOTA 322'!B8:C8</f>
        <v>ALLIANZ SEGUROS S.A.</v>
      </c>
      <c r="C7" s="41"/>
    </row>
    <row r="8" spans="1:3" ht="16" x14ac:dyDescent="0.2">
      <c r="A8" s="12" t="s">
        <v>24</v>
      </c>
      <c r="B8" s="41"/>
      <c r="C8" s="41"/>
    </row>
    <row r="9" spans="1:3" ht="16" x14ac:dyDescent="0.2">
      <c r="A9" s="12" t="s">
        <v>25</v>
      </c>
      <c r="B9" s="41"/>
      <c r="C9" s="41"/>
    </row>
    <row r="10" spans="1:3" ht="16" x14ac:dyDescent="0.2">
      <c r="A10" s="12" t="s">
        <v>26</v>
      </c>
      <c r="B10" s="59">
        <v>100000000</v>
      </c>
      <c r="C10" s="60"/>
    </row>
    <row r="11" spans="1:3" ht="16" x14ac:dyDescent="0.2">
      <c r="A11" s="12" t="s">
        <v>27</v>
      </c>
      <c r="B11" s="45" t="s">
        <v>94</v>
      </c>
      <c r="C11" s="47"/>
    </row>
    <row r="12" spans="1:3" ht="16" x14ac:dyDescent="0.2">
      <c r="A12" s="12" t="s">
        <v>28</v>
      </c>
      <c r="B12" s="41"/>
      <c r="C12" s="41"/>
    </row>
    <row r="13" spans="1:3" ht="16" x14ac:dyDescent="0.2">
      <c r="A13" s="12" t="s">
        <v>29</v>
      </c>
      <c r="B13" s="41"/>
      <c r="C13" s="41"/>
    </row>
    <row r="14" spans="1:3" ht="16" x14ac:dyDescent="0.2">
      <c r="A14" s="12" t="s">
        <v>30</v>
      </c>
      <c r="B14" s="41"/>
      <c r="C14" s="41"/>
    </row>
    <row r="15" spans="1:3" x14ac:dyDescent="0.2">
      <c r="A15" s="63" t="s">
        <v>31</v>
      </c>
      <c r="B15" s="41"/>
      <c r="C15" s="41"/>
    </row>
    <row r="16" spans="1:3" ht="16" x14ac:dyDescent="0.2">
      <c r="A16" s="64"/>
      <c r="B16" s="8" t="s">
        <v>32</v>
      </c>
      <c r="C16" s="9" t="s">
        <v>33</v>
      </c>
    </row>
    <row r="17" spans="1:3" x14ac:dyDescent="0.2">
      <c r="A17" s="64"/>
      <c r="B17" s="10"/>
      <c r="C17" s="10"/>
    </row>
    <row r="18" spans="1:3" x14ac:dyDescent="0.2">
      <c r="A18" s="64"/>
      <c r="B18" s="10"/>
      <c r="C18" s="10"/>
    </row>
    <row r="19" spans="1:3" x14ac:dyDescent="0.2">
      <c r="A19" s="64"/>
      <c r="B19" s="10"/>
      <c r="C19" s="10"/>
    </row>
    <row r="20" spans="1:3" ht="16" x14ac:dyDescent="0.2">
      <c r="A20" s="12" t="s">
        <v>34</v>
      </c>
      <c r="B20" s="41"/>
      <c r="C20" s="41"/>
    </row>
    <row r="21" spans="1:3" ht="16" x14ac:dyDescent="0.2">
      <c r="A21" s="12" t="s">
        <v>35</v>
      </c>
      <c r="B21" s="45"/>
      <c r="C21" s="47"/>
    </row>
    <row r="22" spans="1:3" ht="16" x14ac:dyDescent="0.2">
      <c r="A22" s="11" t="s">
        <v>36</v>
      </c>
      <c r="B22" s="41"/>
      <c r="C22" s="41"/>
    </row>
    <row r="23" spans="1:3" x14ac:dyDescent="0.2">
      <c r="A23" s="58" t="s">
        <v>37</v>
      </c>
      <c r="B23" s="58"/>
      <c r="C23" s="58"/>
    </row>
    <row r="24" spans="1:3" x14ac:dyDescent="0.2">
      <c r="A24" s="39" t="s">
        <v>38</v>
      </c>
      <c r="B24" s="40"/>
      <c r="C24" s="22"/>
    </row>
    <row r="25" spans="1:3" x14ac:dyDescent="0.2">
      <c r="A25" s="39" t="s">
        <v>39</v>
      </c>
      <c r="B25" s="40"/>
      <c r="C25" s="22"/>
    </row>
    <row r="26" spans="1:3" x14ac:dyDescent="0.2">
      <c r="A26" s="39" t="s">
        <v>40</v>
      </c>
      <c r="B26" s="40"/>
      <c r="C26" s="23"/>
    </row>
    <row r="27" spans="1:3" x14ac:dyDescent="0.2">
      <c r="A27" s="16" t="s">
        <v>41</v>
      </c>
      <c r="B27" s="17"/>
      <c r="C27" s="22"/>
    </row>
    <row r="28" spans="1:3" x14ac:dyDescent="0.2">
      <c r="A28" s="39" t="s">
        <v>42</v>
      </c>
      <c r="B28" s="40"/>
      <c r="C28" s="22"/>
    </row>
    <row r="29" spans="1:3" x14ac:dyDescent="0.2">
      <c r="A29" s="39" t="s">
        <v>43</v>
      </c>
      <c r="B29" s="40"/>
      <c r="C29" s="36"/>
    </row>
    <row r="30" spans="1:3" x14ac:dyDescent="0.2">
      <c r="A30" s="39" t="s">
        <v>44</v>
      </c>
      <c r="B30" s="40"/>
      <c r="C30" s="22"/>
    </row>
    <row r="31" spans="1:3" x14ac:dyDescent="0.2">
      <c r="A31" s="55" t="s">
        <v>45</v>
      </c>
      <c r="B31" s="56"/>
      <c r="C31" s="24"/>
    </row>
    <row r="32" spans="1:3" x14ac:dyDescent="0.2">
      <c r="A32" s="57" t="s">
        <v>46</v>
      </c>
      <c r="B32" s="57"/>
      <c r="C32" s="57"/>
    </row>
    <row r="33" spans="1:3" x14ac:dyDescent="0.2">
      <c r="A33" s="53" t="s">
        <v>47</v>
      </c>
      <c r="B33" s="53"/>
      <c r="C33" s="10"/>
    </row>
    <row r="34" spans="1:3" x14ac:dyDescent="0.2">
      <c r="A34" s="53" t="s">
        <v>48</v>
      </c>
      <c r="B34" s="53"/>
      <c r="C34" s="10"/>
    </row>
    <row r="35" spans="1:3" x14ac:dyDescent="0.2">
      <c r="A35" s="53" t="s">
        <v>49</v>
      </c>
      <c r="B35" s="53"/>
      <c r="C35" s="10"/>
    </row>
    <row r="36" spans="1:3" x14ac:dyDescent="0.2">
      <c r="A36" s="53" t="s">
        <v>50</v>
      </c>
      <c r="B36" s="53"/>
      <c r="C36" s="10"/>
    </row>
    <row r="37" spans="1:3" x14ac:dyDescent="0.2">
      <c r="A37" s="53" t="s">
        <v>51</v>
      </c>
      <c r="B37" s="53"/>
      <c r="C37" s="10"/>
    </row>
    <row r="38" spans="1:3" x14ac:dyDescent="0.2">
      <c r="A38" s="53" t="s">
        <v>52</v>
      </c>
      <c r="B38" s="53"/>
      <c r="C38" s="10"/>
    </row>
    <row r="39" spans="1:3" x14ac:dyDescent="0.2">
      <c r="A39" s="53" t="s">
        <v>53</v>
      </c>
      <c r="B39" s="53"/>
      <c r="C39" s="10"/>
    </row>
    <row r="40" spans="1:3" x14ac:dyDescent="0.2">
      <c r="A40" s="53" t="s">
        <v>54</v>
      </c>
      <c r="B40" s="53"/>
      <c r="C40" s="10"/>
    </row>
    <row r="41" spans="1:3" x14ac:dyDescent="0.2">
      <c r="A41" s="53" t="s">
        <v>55</v>
      </c>
      <c r="B41" s="53"/>
      <c r="C41" s="10"/>
    </row>
    <row r="42" spans="1:3" x14ac:dyDescent="0.2">
      <c r="A42" s="53" t="s">
        <v>56</v>
      </c>
      <c r="B42" s="53"/>
      <c r="C42" s="10"/>
    </row>
    <row r="43" spans="1:3" x14ac:dyDescent="0.2">
      <c r="A43" s="53" t="s">
        <v>57</v>
      </c>
      <c r="B43" s="53"/>
      <c r="C43" s="10"/>
    </row>
    <row r="44" spans="1:3" x14ac:dyDescent="0.2">
      <c r="A44" s="53" t="s">
        <v>58</v>
      </c>
      <c r="B44" s="53"/>
      <c r="C44" s="10"/>
    </row>
    <row r="45" spans="1:3" x14ac:dyDescent="0.2">
      <c r="A45" s="53" t="s">
        <v>59</v>
      </c>
      <c r="B45" s="53"/>
      <c r="C45" s="10"/>
    </row>
    <row r="46" spans="1:3" x14ac:dyDescent="0.2">
      <c r="A46" s="53" t="s">
        <v>60</v>
      </c>
      <c r="B46" s="53"/>
      <c r="C46" s="10"/>
    </row>
    <row r="47" spans="1:3" x14ac:dyDescent="0.2">
      <c r="A47" s="53" t="s">
        <v>61</v>
      </c>
      <c r="B47" s="53"/>
      <c r="C47" s="10"/>
    </row>
    <row r="48" spans="1:3" x14ac:dyDescent="0.2">
      <c r="A48" s="53" t="s">
        <v>62</v>
      </c>
      <c r="B48" s="53"/>
      <c r="C48" s="10"/>
    </row>
    <row r="49" spans="1:3" x14ac:dyDescent="0.2">
      <c r="A49" s="54"/>
      <c r="B49" s="54"/>
      <c r="C49" s="10"/>
    </row>
  </sheetData>
  <mergeCells count="45">
    <mergeCell ref="B10:C10"/>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 ref="B20:C20"/>
    <mergeCell ref="B21:C21"/>
    <mergeCell ref="B22:C22"/>
    <mergeCell ref="A23:C23"/>
    <mergeCell ref="A24:B24"/>
    <mergeCell ref="A25:B25"/>
    <mergeCell ref="A43:B43"/>
    <mergeCell ref="A37:B37"/>
    <mergeCell ref="A32:C32"/>
    <mergeCell ref="A33:B33"/>
    <mergeCell ref="A34:B34"/>
    <mergeCell ref="A35:B35"/>
    <mergeCell ref="A36:B36"/>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114" zoomScaleNormal="80" workbookViewId="0">
      <selection activeCell="B6" sqref="B6:C6"/>
    </sheetView>
  </sheetViews>
  <sheetFormatPr baseColWidth="10" defaultColWidth="0" defaultRowHeight="15" x14ac:dyDescent="0.2"/>
  <cols>
    <col min="1" max="1" width="41.83203125" style="31" customWidth="1"/>
    <col min="2" max="2" width="30.5" style="31" customWidth="1"/>
    <col min="3" max="3" width="76.1640625" style="31" customWidth="1"/>
    <col min="4" max="8" width="11.5" hidden="1" customWidth="1"/>
    <col min="9" max="9" width="12" hidden="1" customWidth="1"/>
    <col min="10" max="10" width="11.5" hidden="1"/>
    <col min="11" max="11" width="5" hidden="1"/>
    <col min="12" max="16383" width="11.5" hidden="1"/>
    <col min="16384" max="16384" width="6.83203125" hidden="1"/>
  </cols>
  <sheetData>
    <row r="1" spans="1:6" ht="19" x14ac:dyDescent="0.2">
      <c r="A1" s="66" t="s">
        <v>63</v>
      </c>
      <c r="B1" s="66"/>
      <c r="C1" s="66"/>
    </row>
    <row r="2" spans="1:6" ht="16" x14ac:dyDescent="0.2">
      <c r="A2" s="27" t="s">
        <v>22</v>
      </c>
      <c r="B2" s="67" t="str">
        <f>'GENERALES NOTA 321'!B2:C2</f>
        <v>SINIESTRO 123 LEGIS 123</v>
      </c>
      <c r="C2" s="68"/>
    </row>
    <row r="3" spans="1:6" ht="16" x14ac:dyDescent="0.2">
      <c r="A3" s="28" t="s">
        <v>5</v>
      </c>
      <c r="B3" s="69" t="str">
        <f>'GENERALES NOTA 322'!B2:C2</f>
        <v>SOIF 061-2017</v>
      </c>
      <c r="C3" s="70"/>
    </row>
    <row r="4" spans="1:6" s="2" customFormat="1" ht="16" x14ac:dyDescent="0.2">
      <c r="A4" s="29" t="s">
        <v>6</v>
      </c>
      <c r="B4" s="71" t="str">
        <f>'GENERALES NOTA 322'!B3:C3</f>
        <v xml:space="preserve">Contraloría Departamental del Valle del Cauca </v>
      </c>
      <c r="C4" s="71"/>
    </row>
    <row r="5" spans="1:6" s="2" customFormat="1" ht="16" x14ac:dyDescent="0.2">
      <c r="A5" s="29" t="s">
        <v>9</v>
      </c>
      <c r="B5" s="67" t="str">
        <f>'GENERALES NOTA 321'!B5:C5</f>
        <v>Empresa Aguas de Buga S.A. E.S.P.</v>
      </c>
      <c r="C5" s="68"/>
    </row>
    <row r="6" spans="1:6" s="2" customFormat="1" ht="16" x14ac:dyDescent="0.2">
      <c r="A6" s="5" t="s">
        <v>64</v>
      </c>
      <c r="B6" s="72">
        <f>'GENERALES NOTA 321'!B10:C10</f>
        <v>100000000</v>
      </c>
      <c r="C6" s="73"/>
    </row>
    <row r="7" spans="1:6" s="2" customFormat="1" ht="16" x14ac:dyDescent="0.2">
      <c r="A7" s="5" t="s">
        <v>10</v>
      </c>
      <c r="B7" s="65">
        <f>'GENERALES NOTA 322'!B7:C7</f>
        <v>83877230</v>
      </c>
      <c r="C7" s="65"/>
    </row>
    <row r="8" spans="1:6" s="2" customFormat="1" ht="16" x14ac:dyDescent="0.2">
      <c r="A8" s="29" t="s">
        <v>11</v>
      </c>
      <c r="B8" s="71" t="str">
        <f>'GENERALES NOTA 322'!B8:C8</f>
        <v>ALLIANZ SEGUROS S.A.</v>
      </c>
      <c r="C8" s="71"/>
    </row>
    <row r="9" spans="1:6" ht="23.25" customHeight="1" x14ac:dyDescent="0.2">
      <c r="A9" s="30" t="s">
        <v>65</v>
      </c>
      <c r="B9" s="69" t="s">
        <v>66</v>
      </c>
      <c r="C9" s="70"/>
    </row>
    <row r="10" spans="1:6" ht="48" x14ac:dyDescent="0.2">
      <c r="A10" s="29" t="s">
        <v>67</v>
      </c>
      <c r="B10" s="75"/>
      <c r="C10" s="76"/>
      <c r="E10" t="s">
        <v>68</v>
      </c>
      <c r="F10" s="14">
        <v>0.7</v>
      </c>
    </row>
    <row r="11" spans="1:6" ht="16" x14ac:dyDescent="0.2">
      <c r="A11" s="34" t="s">
        <v>69</v>
      </c>
      <c r="B11" s="77">
        <f>(B12-B14)*B13</f>
        <v>83877230</v>
      </c>
      <c r="C11" s="78"/>
      <c r="E11" t="s">
        <v>66</v>
      </c>
      <c r="F11" s="14">
        <v>0.3</v>
      </c>
    </row>
    <row r="12" spans="1:6" ht="16" x14ac:dyDescent="0.2">
      <c r="A12" s="13" t="s">
        <v>70</v>
      </c>
      <c r="B12" s="81">
        <f>MIN(B6,B7)</f>
        <v>83877230</v>
      </c>
      <c r="C12" s="82"/>
      <c r="F12" s="14"/>
    </row>
    <row r="13" spans="1:6" ht="16" x14ac:dyDescent="0.2">
      <c r="A13" s="30" t="s">
        <v>31</v>
      </c>
      <c r="B13" s="83">
        <v>1</v>
      </c>
      <c r="C13" s="83"/>
      <c r="F13" s="14"/>
    </row>
    <row r="14" spans="1:6" ht="16" x14ac:dyDescent="0.2">
      <c r="A14" s="30" t="s">
        <v>71</v>
      </c>
      <c r="B14" s="84"/>
      <c r="C14" s="85"/>
      <c r="F14" s="14"/>
    </row>
    <row r="15" spans="1:6" ht="16" x14ac:dyDescent="0.2">
      <c r="A15" s="33" t="s">
        <v>72</v>
      </c>
      <c r="B15" s="79">
        <f>IFERROR(B11*(VLOOKUP(B9,E10:F15,2,0)),16666)</f>
        <v>25163169</v>
      </c>
      <c r="C15" s="80"/>
    </row>
    <row r="16" spans="1:6" ht="180" customHeight="1" x14ac:dyDescent="0.2">
      <c r="A16" s="29" t="s">
        <v>73</v>
      </c>
      <c r="B16" s="88"/>
      <c r="C16" s="89"/>
    </row>
    <row r="17" spans="1:3" ht="80" x14ac:dyDescent="0.2">
      <c r="A17" s="29" t="s">
        <v>74</v>
      </c>
      <c r="B17" s="90"/>
      <c r="C17" s="90"/>
    </row>
    <row r="19" spans="1:3" x14ac:dyDescent="0.2">
      <c r="B19" s="32"/>
      <c r="C19" s="32"/>
    </row>
    <row r="20" spans="1:3" x14ac:dyDescent="0.2">
      <c r="B20" s="32"/>
      <c r="C20" s="32"/>
    </row>
    <row r="21" spans="1:3" x14ac:dyDescent="0.2">
      <c r="B21" s="32"/>
      <c r="C21" s="32"/>
    </row>
    <row r="22" spans="1:3" x14ac:dyDescent="0.2">
      <c r="B22" s="32"/>
      <c r="C22" s="32"/>
    </row>
    <row r="23" spans="1:3" x14ac:dyDescent="0.2">
      <c r="B23" s="32"/>
      <c r="C23" s="32"/>
    </row>
    <row r="24" spans="1:3" x14ac:dyDescent="0.2">
      <c r="B24" s="32"/>
      <c r="C24" s="32"/>
    </row>
    <row r="25" spans="1:3" x14ac:dyDescent="0.2">
      <c r="B25" s="32"/>
      <c r="C25" s="32"/>
    </row>
    <row r="26" spans="1:3" x14ac:dyDescent="0.2">
      <c r="B26" s="32"/>
      <c r="C26" s="32"/>
    </row>
    <row r="27" spans="1:3" x14ac:dyDescent="0.2">
      <c r="B27" s="32"/>
      <c r="C27" s="32"/>
    </row>
    <row r="28" spans="1:3" x14ac:dyDescent="0.2">
      <c r="B28" s="32"/>
      <c r="C28" s="32"/>
    </row>
    <row r="29" spans="1:3" x14ac:dyDescent="0.2">
      <c r="B29" s="32"/>
      <c r="C29" s="32"/>
    </row>
    <row r="30" spans="1:3" x14ac:dyDescent="0.2">
      <c r="B30" s="32"/>
      <c r="C30" s="32"/>
    </row>
    <row r="31" spans="1:3" x14ac:dyDescent="0.2">
      <c r="B31" s="32"/>
      <c r="C31" s="32"/>
    </row>
    <row r="32" spans="1:3" x14ac:dyDescent="0.2">
      <c r="B32" s="32"/>
      <c r="C32" s="32"/>
    </row>
    <row r="33" spans="2:3" x14ac:dyDescent="0.2">
      <c r="B33" s="32"/>
      <c r="C33" s="32"/>
    </row>
    <row r="34" spans="2:3" x14ac:dyDescent="0.2">
      <c r="B34" s="32"/>
      <c r="C34" s="32"/>
    </row>
    <row r="35" spans="2:3" x14ac:dyDescent="0.2">
      <c r="B35" s="32"/>
      <c r="C35" s="32"/>
    </row>
    <row r="36" spans="2:3" x14ac:dyDescent="0.2">
      <c r="B36" s="32"/>
      <c r="C36" s="32"/>
    </row>
    <row r="37" spans="2:3" x14ac:dyDescent="0.2">
      <c r="B37" s="32"/>
      <c r="C37" s="32"/>
    </row>
    <row r="38" spans="2:3" x14ac:dyDescent="0.2">
      <c r="B38" s="32"/>
      <c r="C38" s="32"/>
    </row>
    <row r="39" spans="2:3" x14ac:dyDescent="0.2">
      <c r="B39" s="32"/>
      <c r="C39" s="32"/>
    </row>
    <row r="40" spans="2:3" x14ac:dyDescent="0.2">
      <c r="B40" s="32"/>
      <c r="C40" s="32"/>
    </row>
    <row r="41" spans="2:3" x14ac:dyDescent="0.2">
      <c r="B41" s="32"/>
      <c r="C41" s="32"/>
    </row>
    <row r="42" spans="2:3" x14ac:dyDescent="0.2">
      <c r="B42" s="32"/>
      <c r="C42" s="32"/>
    </row>
    <row r="43" spans="2:3" x14ac:dyDescent="0.2">
      <c r="B43" s="32"/>
      <c r="C43" s="32"/>
    </row>
    <row r="44" spans="2:3" x14ac:dyDescent="0.2">
      <c r="B44" s="32"/>
      <c r="C44" s="32"/>
    </row>
    <row r="45" spans="2:3" x14ac:dyDescent="0.2">
      <c r="B45" s="32"/>
      <c r="C45" s="32"/>
    </row>
    <row r="46" spans="2:3" x14ac:dyDescent="0.2">
      <c r="B46" s="32"/>
      <c r="C46" s="32"/>
    </row>
    <row r="47" spans="2:3" x14ac:dyDescent="0.2">
      <c r="B47" s="32"/>
      <c r="C47" s="32"/>
    </row>
    <row r="48" spans="2:3" x14ac:dyDescent="0.2">
      <c r="B48" s="32"/>
      <c r="C48" s="32"/>
    </row>
    <row r="49" spans="2:3" x14ac:dyDescent="0.2">
      <c r="B49" s="32"/>
      <c r="C49" s="32"/>
    </row>
    <row r="50" spans="2:3" x14ac:dyDescent="0.2">
      <c r="B50" s="32"/>
      <c r="C50" s="32"/>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tabSelected="1" zoomScale="118" zoomScaleNormal="70" workbookViewId="0">
      <selection activeCell="B3" sqref="B3:C3"/>
    </sheetView>
  </sheetViews>
  <sheetFormatPr baseColWidth="10" defaultColWidth="0" defaultRowHeight="15" x14ac:dyDescent="0.2"/>
  <cols>
    <col min="1" max="1" width="41.83203125" style="31" customWidth="1"/>
    <col min="2" max="2" width="30.5" style="31" customWidth="1"/>
    <col min="3" max="3" width="76.1640625" style="31" customWidth="1"/>
    <col min="4" max="8" width="11.5" hidden="1" customWidth="1"/>
    <col min="9" max="9" width="12" hidden="1" customWidth="1"/>
    <col min="10" max="10" width="11.5" hidden="1"/>
    <col min="11" max="11" width="5" hidden="1"/>
    <col min="12" max="16383" width="11.5" hidden="1"/>
    <col min="16384" max="16384" width="6.83203125" hidden="1"/>
  </cols>
  <sheetData>
    <row r="1" spans="1:6" ht="19" x14ac:dyDescent="0.2">
      <c r="A1" s="66" t="s">
        <v>63</v>
      </c>
      <c r="B1" s="66"/>
      <c r="C1" s="66"/>
    </row>
    <row r="2" spans="1:6" ht="16" x14ac:dyDescent="0.2">
      <c r="A2" s="27" t="s">
        <v>22</v>
      </c>
      <c r="B2" s="67" t="str">
        <f>'GENERALES NOTA 321'!B2:C2</f>
        <v>SINIESTRO 123 LEGIS 123</v>
      </c>
      <c r="C2" s="68"/>
    </row>
    <row r="3" spans="1:6" ht="16" x14ac:dyDescent="0.2">
      <c r="A3" s="28" t="s">
        <v>5</v>
      </c>
      <c r="B3" s="69" t="str">
        <f>'GENERALES NOTA 322'!B2:C2</f>
        <v>SOIF 061-2017</v>
      </c>
      <c r="C3" s="70"/>
    </row>
    <row r="4" spans="1:6" s="2" customFormat="1" ht="16" x14ac:dyDescent="0.2">
      <c r="A4" s="29" t="s">
        <v>6</v>
      </c>
      <c r="B4" s="71" t="str">
        <f>'GENERALES NOTA 322'!B3:C3</f>
        <v xml:space="preserve">Contraloría Departamental del Valle del Cauca </v>
      </c>
      <c r="C4" s="71"/>
    </row>
    <row r="5" spans="1:6" s="2" customFormat="1" ht="16" x14ac:dyDescent="0.2">
      <c r="A5" s="29" t="s">
        <v>9</v>
      </c>
      <c r="B5" s="67" t="str">
        <f>'GENERALES NOTA 321'!B5:C5</f>
        <v>Empresa Aguas de Buga S.A. E.S.P.</v>
      </c>
      <c r="C5" s="68"/>
    </row>
    <row r="6" spans="1:6" s="2" customFormat="1" ht="16" x14ac:dyDescent="0.2">
      <c r="A6" s="5" t="s">
        <v>64</v>
      </c>
      <c r="B6" s="72">
        <f>'GENERALES NOTA 321'!B10:C10</f>
        <v>100000000</v>
      </c>
      <c r="C6" s="73"/>
    </row>
    <row r="7" spans="1:6" s="2" customFormat="1" ht="16" x14ac:dyDescent="0.2">
      <c r="A7" s="5" t="s">
        <v>10</v>
      </c>
      <c r="B7" s="65">
        <f>'GENERALES NOTA 322'!B7:C7</f>
        <v>83877230</v>
      </c>
      <c r="C7" s="65"/>
    </row>
    <row r="8" spans="1:6" s="2" customFormat="1" ht="16" x14ac:dyDescent="0.2">
      <c r="A8" s="29" t="s">
        <v>11</v>
      </c>
      <c r="B8" s="71" t="str">
        <f>'GENERALES NOTA 322'!B8:C8</f>
        <v>ALLIANZ SEGUROS S.A.</v>
      </c>
      <c r="C8" s="71"/>
    </row>
    <row r="9" spans="1:6" ht="23.25" customHeight="1" x14ac:dyDescent="0.2">
      <c r="A9" s="30" t="s">
        <v>65</v>
      </c>
      <c r="B9" s="69" t="s">
        <v>66</v>
      </c>
      <c r="C9" s="70"/>
    </row>
    <row r="10" spans="1:6" ht="48" x14ac:dyDescent="0.2">
      <c r="A10" s="29" t="s">
        <v>67</v>
      </c>
      <c r="B10" s="75" t="s">
        <v>134</v>
      </c>
      <c r="C10" s="76"/>
      <c r="E10" t="s">
        <v>68</v>
      </c>
      <c r="F10" s="14">
        <v>0.7</v>
      </c>
    </row>
    <row r="11" spans="1:6" ht="16" x14ac:dyDescent="0.2">
      <c r="A11" s="34" t="s">
        <v>69</v>
      </c>
      <c r="B11" s="77">
        <f>(B12-B14)*B13</f>
        <v>75489507</v>
      </c>
      <c r="C11" s="78"/>
      <c r="E11" t="s">
        <v>66</v>
      </c>
      <c r="F11" s="14">
        <v>0.3</v>
      </c>
    </row>
    <row r="12" spans="1:6" ht="16" x14ac:dyDescent="0.2">
      <c r="A12" s="13" t="s">
        <v>70</v>
      </c>
      <c r="B12" s="81">
        <f>MIN(B6,B7)</f>
        <v>83877230</v>
      </c>
      <c r="C12" s="82"/>
      <c r="F12" s="14"/>
    </row>
    <row r="13" spans="1:6" ht="16" x14ac:dyDescent="0.2">
      <c r="A13" s="30" t="s">
        <v>31</v>
      </c>
      <c r="B13" s="83">
        <v>1</v>
      </c>
      <c r="C13" s="83"/>
      <c r="F13" s="14"/>
    </row>
    <row r="14" spans="1:6" ht="16" x14ac:dyDescent="0.2">
      <c r="A14" s="30" t="s">
        <v>71</v>
      </c>
      <c r="B14" s="84">
        <v>8387723</v>
      </c>
      <c r="C14" s="84"/>
      <c r="F14" s="14"/>
    </row>
    <row r="15" spans="1:6" ht="16" x14ac:dyDescent="0.2">
      <c r="A15" s="33" t="s">
        <v>72</v>
      </c>
      <c r="B15" s="79">
        <f>IFERROR(B11*(VLOOKUP(B9,E10:F15,2,0)),16666)</f>
        <v>22646852.099999998</v>
      </c>
      <c r="C15" s="80"/>
    </row>
    <row r="16" spans="1:6" ht="180" customHeight="1" x14ac:dyDescent="0.2">
      <c r="A16" s="29" t="s">
        <v>73</v>
      </c>
      <c r="B16" s="69" t="s">
        <v>132</v>
      </c>
      <c r="C16" s="70"/>
    </row>
    <row r="17" spans="1:3" ht="80" x14ac:dyDescent="0.2">
      <c r="A17" s="29" t="s">
        <v>74</v>
      </c>
      <c r="B17" s="74" t="s">
        <v>133</v>
      </c>
      <c r="C17" s="74"/>
    </row>
    <row r="19" spans="1:3" x14ac:dyDescent="0.2">
      <c r="B19" s="32"/>
      <c r="C19" s="32"/>
    </row>
    <row r="20" spans="1:3" x14ac:dyDescent="0.2">
      <c r="B20" s="32"/>
      <c r="C20" s="32"/>
    </row>
    <row r="21" spans="1:3" x14ac:dyDescent="0.2">
      <c r="B21" s="32"/>
      <c r="C21" s="32"/>
    </row>
    <row r="22" spans="1:3" x14ac:dyDescent="0.2">
      <c r="B22" s="32"/>
      <c r="C22" s="32"/>
    </row>
    <row r="23" spans="1:3" x14ac:dyDescent="0.2">
      <c r="B23" s="32"/>
      <c r="C23" s="32"/>
    </row>
    <row r="24" spans="1:3" x14ac:dyDescent="0.2">
      <c r="B24" s="32"/>
      <c r="C24" s="32"/>
    </row>
    <row r="25" spans="1:3" x14ac:dyDescent="0.2">
      <c r="B25" s="32"/>
      <c r="C25" s="32"/>
    </row>
    <row r="26" spans="1:3" x14ac:dyDescent="0.2">
      <c r="B26" s="32"/>
      <c r="C26" s="32"/>
    </row>
    <row r="27" spans="1:3" x14ac:dyDescent="0.2">
      <c r="B27" s="32"/>
      <c r="C27" s="32"/>
    </row>
    <row r="28" spans="1:3" x14ac:dyDescent="0.2">
      <c r="B28" s="32"/>
      <c r="C28" s="32"/>
    </row>
    <row r="29" spans="1:3" x14ac:dyDescent="0.2">
      <c r="B29" s="32"/>
      <c r="C29" s="32"/>
    </row>
    <row r="30" spans="1:3" x14ac:dyDescent="0.2">
      <c r="B30" s="32"/>
      <c r="C30" s="32"/>
    </row>
    <row r="31" spans="1:3" x14ac:dyDescent="0.2">
      <c r="B31" s="32"/>
      <c r="C31" s="32"/>
    </row>
    <row r="32" spans="1:3" x14ac:dyDescent="0.2">
      <c r="B32" s="32"/>
      <c r="C32" s="32"/>
    </row>
    <row r="33" spans="2:3" x14ac:dyDescent="0.2">
      <c r="B33" s="32"/>
      <c r="C33" s="32"/>
    </row>
    <row r="34" spans="2:3" x14ac:dyDescent="0.2">
      <c r="B34" s="32"/>
      <c r="C34" s="32"/>
    </row>
    <row r="35" spans="2:3" x14ac:dyDescent="0.2">
      <c r="B35" s="32"/>
      <c r="C35" s="32"/>
    </row>
    <row r="36" spans="2:3" x14ac:dyDescent="0.2">
      <c r="B36" s="32"/>
      <c r="C36" s="32"/>
    </row>
    <row r="37" spans="2:3" x14ac:dyDescent="0.2">
      <c r="B37" s="32"/>
      <c r="C37" s="32"/>
    </row>
    <row r="38" spans="2:3" x14ac:dyDescent="0.2">
      <c r="B38" s="32"/>
      <c r="C38" s="32"/>
    </row>
    <row r="39" spans="2:3" x14ac:dyDescent="0.2">
      <c r="B39" s="32"/>
      <c r="C39" s="32"/>
    </row>
    <row r="40" spans="2:3" x14ac:dyDescent="0.2">
      <c r="B40" s="32"/>
      <c r="C40" s="32"/>
    </row>
    <row r="41" spans="2:3" x14ac:dyDescent="0.2">
      <c r="B41" s="32"/>
      <c r="C41" s="32"/>
    </row>
    <row r="42" spans="2:3" x14ac:dyDescent="0.2">
      <c r="B42" s="32"/>
      <c r="C42" s="32"/>
    </row>
    <row r="43" spans="2:3" x14ac:dyDescent="0.2">
      <c r="B43" s="32"/>
      <c r="C43" s="32"/>
    </row>
    <row r="44" spans="2:3" x14ac:dyDescent="0.2">
      <c r="B44" s="32"/>
      <c r="C44" s="32"/>
    </row>
    <row r="45" spans="2:3" x14ac:dyDescent="0.2">
      <c r="B45" s="32"/>
      <c r="C45" s="32"/>
    </row>
    <row r="46" spans="2:3" x14ac:dyDescent="0.2">
      <c r="B46" s="32"/>
      <c r="C46" s="32"/>
    </row>
    <row r="47" spans="2:3" x14ac:dyDescent="0.2">
      <c r="B47" s="32"/>
      <c r="C47" s="32"/>
    </row>
    <row r="48" spans="2:3" x14ac:dyDescent="0.2">
      <c r="B48" s="32"/>
      <c r="C48" s="32"/>
    </row>
    <row r="49" spans="2:3" x14ac:dyDescent="0.2">
      <c r="B49" s="32"/>
      <c r="C49" s="32"/>
    </row>
    <row r="50" spans="2:3" x14ac:dyDescent="0.2">
      <c r="B50" s="32"/>
      <c r="C50" s="32"/>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1" sqref="B11:C11"/>
    </sheetView>
  </sheetViews>
  <sheetFormatPr baseColWidth="10" defaultColWidth="11.5" defaultRowHeight="15" x14ac:dyDescent="0.2"/>
  <cols>
    <col min="1" max="1" width="35.5" customWidth="1"/>
    <col min="2" max="2" width="31.83203125" customWidth="1"/>
    <col min="3" max="3" width="63.1640625" customWidth="1"/>
    <col min="4" max="16383" width="0" hidden="1" customWidth="1"/>
    <col min="16384" max="16384" width="0.83203125" hidden="1" customWidth="1"/>
  </cols>
  <sheetData>
    <row r="1" spans="1:3" ht="19" x14ac:dyDescent="0.2">
      <c r="A1" s="61" t="s">
        <v>76</v>
      </c>
      <c r="B1" s="61"/>
      <c r="C1" s="61"/>
    </row>
    <row r="2" spans="1:3" ht="16" x14ac:dyDescent="0.2">
      <c r="A2" s="12" t="s">
        <v>22</v>
      </c>
      <c r="B2" s="39" t="str">
        <f>'GENERALES NOTA 321'!B2:C2</f>
        <v>SINIESTRO 123 LEGIS 123</v>
      </c>
      <c r="C2" s="40"/>
    </row>
    <row r="3" spans="1:3" ht="16" x14ac:dyDescent="0.2">
      <c r="A3" s="26" t="s">
        <v>5</v>
      </c>
      <c r="B3" s="39" t="str">
        <f>'GENERALES NOTA 322'!B2:C2</f>
        <v>SOIF 061-2017</v>
      </c>
      <c r="C3" s="40"/>
    </row>
    <row r="4" spans="1:3" s="2" customFormat="1" ht="16" x14ac:dyDescent="0.2">
      <c r="A4" s="5" t="s">
        <v>6</v>
      </c>
      <c r="B4" s="41" t="str">
        <f>'GENERALES NOTA 322'!B3:C3</f>
        <v xml:space="preserve">Contraloría Departamental del Valle del Cauca </v>
      </c>
      <c r="C4" s="41"/>
    </row>
    <row r="5" spans="1:3" s="2" customFormat="1" ht="16" x14ac:dyDescent="0.2">
      <c r="A5" s="5" t="s">
        <v>9</v>
      </c>
      <c r="B5" s="39" t="str">
        <f>'IMPUTACIÓN- GENERALES NOTA 324 '!B5:C5</f>
        <v>Empresa Aguas de Buga S.A. E.S.P.</v>
      </c>
      <c r="C5" s="40"/>
    </row>
    <row r="6" spans="1:3" s="2" customFormat="1" ht="16" x14ac:dyDescent="0.2">
      <c r="A6" s="5" t="s">
        <v>10</v>
      </c>
      <c r="B6" s="41">
        <f>'GENERALES NOTA 322'!B7:C7</f>
        <v>83877230</v>
      </c>
      <c r="C6" s="41"/>
    </row>
    <row r="7" spans="1:3" s="2" customFormat="1" ht="16" x14ac:dyDescent="0.2">
      <c r="A7" s="5" t="s">
        <v>11</v>
      </c>
      <c r="B7" s="41" t="str">
        <f>'GENERALES NOTA 322'!B8:C8</f>
        <v>ALLIANZ SEGUROS S.A.</v>
      </c>
      <c r="C7" s="41"/>
    </row>
    <row r="8" spans="1:3" ht="16" x14ac:dyDescent="0.2">
      <c r="A8" s="13" t="s">
        <v>65</v>
      </c>
      <c r="B8" s="45"/>
      <c r="C8" s="47"/>
    </row>
    <row r="9" spans="1:3" ht="16" x14ac:dyDescent="0.2">
      <c r="A9" s="13" t="s">
        <v>69</v>
      </c>
      <c r="B9" s="86"/>
      <c r="C9" s="86"/>
    </row>
    <row r="10" spans="1:3" ht="16" x14ac:dyDescent="0.2">
      <c r="A10" s="13" t="s">
        <v>77</v>
      </c>
      <c r="B10" s="86"/>
      <c r="C10" s="86"/>
    </row>
    <row r="11" spans="1:3" ht="48" x14ac:dyDescent="0.2">
      <c r="A11" s="5" t="s">
        <v>78</v>
      </c>
      <c r="B11" s="41"/>
      <c r="C11" s="41"/>
    </row>
    <row r="12" spans="1:3" ht="48" x14ac:dyDescent="0.2">
      <c r="A12" s="5" t="s">
        <v>79</v>
      </c>
      <c r="B12" s="41"/>
      <c r="C12" s="41"/>
    </row>
    <row r="13" spans="1:3" ht="16" x14ac:dyDescent="0.2">
      <c r="A13" s="5" t="s">
        <v>80</v>
      </c>
      <c r="B13" s="10"/>
      <c r="C13" s="10"/>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5" defaultRowHeight="15" customHeight="1" x14ac:dyDescent="0.2"/>
  <cols>
    <col min="2" max="2" width="34" bestFit="1" customWidth="1"/>
    <col min="3" max="3" width="51.6640625" customWidth="1"/>
    <col min="9" max="9" width="0" hidden="1" customWidth="1"/>
    <col min="14" max="14" width="0" hidden="1" customWidth="1"/>
  </cols>
  <sheetData>
    <row r="1" spans="2:14" ht="15" customHeight="1" thickBot="1" x14ac:dyDescent="0.25"/>
    <row r="2" spans="2:14" ht="15" customHeight="1" thickTop="1" thickBot="1" x14ac:dyDescent="0.25">
      <c r="B2" s="87"/>
      <c r="C2" s="87"/>
      <c r="I2" t="s">
        <v>81</v>
      </c>
      <c r="N2" t="s">
        <v>75</v>
      </c>
    </row>
    <row r="3" spans="2:14" ht="15" customHeight="1" thickTop="1" thickBot="1" x14ac:dyDescent="0.25">
      <c r="B3" s="87" t="s">
        <v>82</v>
      </c>
      <c r="C3" s="87"/>
      <c r="I3" t="s">
        <v>66</v>
      </c>
      <c r="N3" t="s">
        <v>66</v>
      </c>
    </row>
    <row r="4" spans="2:14" ht="15" customHeight="1" thickTop="1" thickBot="1" x14ac:dyDescent="0.25">
      <c r="B4" s="18" t="s">
        <v>83</v>
      </c>
      <c r="C4" s="19"/>
      <c r="I4" t="s">
        <v>84</v>
      </c>
      <c r="N4" t="s">
        <v>68</v>
      </c>
    </row>
    <row r="5" spans="2:14" ht="15" customHeight="1" thickTop="1" thickBot="1" x14ac:dyDescent="0.25">
      <c r="B5" s="18" t="s">
        <v>85</v>
      </c>
      <c r="C5" s="19"/>
    </row>
    <row r="6" spans="2:14" ht="15" customHeight="1" thickTop="1" thickBot="1" x14ac:dyDescent="0.25">
      <c r="B6" s="18" t="s">
        <v>86</v>
      </c>
      <c r="C6" s="19"/>
    </row>
    <row r="7" spans="2:14" ht="34" thickTop="1" thickBot="1" x14ac:dyDescent="0.25">
      <c r="B7" s="18" t="s">
        <v>87</v>
      </c>
      <c r="C7" s="20"/>
    </row>
    <row r="8" spans="2:14" ht="34" thickTop="1" thickBot="1" x14ac:dyDescent="0.25">
      <c r="B8" s="18" t="s">
        <v>88</v>
      </c>
      <c r="C8" s="19"/>
    </row>
    <row r="9" spans="2:14" ht="50" thickTop="1" thickBot="1" x14ac:dyDescent="0.25">
      <c r="B9" s="18" t="s">
        <v>89</v>
      </c>
      <c r="C9" s="21"/>
    </row>
    <row r="10" spans="2:14" ht="15" customHeight="1" thickTop="1" x14ac:dyDescent="0.2"/>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 defaultRowHeight="15" x14ac:dyDescent="0.2"/>
  <cols>
    <col min="4" max="4" width="20.1640625" bestFit="1" customWidth="1"/>
    <col min="5" max="5" width="42.83203125" bestFit="1" customWidth="1"/>
  </cols>
  <sheetData>
    <row r="1" spans="1:9" x14ac:dyDescent="0.2">
      <c r="A1" s="7" t="s">
        <v>27</v>
      </c>
      <c r="B1" t="s">
        <v>90</v>
      </c>
      <c r="C1" s="7" t="s">
        <v>31</v>
      </c>
      <c r="D1" s="7" t="s">
        <v>35</v>
      </c>
      <c r="E1" s="3" t="s">
        <v>91</v>
      </c>
      <c r="F1" s="2" t="s">
        <v>68</v>
      </c>
      <c r="G1" s="4">
        <v>0</v>
      </c>
      <c r="H1" t="s">
        <v>92</v>
      </c>
      <c r="I1" t="s">
        <v>93</v>
      </c>
    </row>
    <row r="2" spans="1:9" x14ac:dyDescent="0.2">
      <c r="A2" t="s">
        <v>94</v>
      </c>
      <c r="B2" t="s">
        <v>95</v>
      </c>
      <c r="C2" t="s">
        <v>96</v>
      </c>
      <c r="D2" s="2" t="s">
        <v>97</v>
      </c>
      <c r="E2" s="1" t="s">
        <v>98</v>
      </c>
      <c r="F2" s="2" t="s">
        <v>75</v>
      </c>
      <c r="G2" s="4">
        <v>0.7</v>
      </c>
      <c r="H2" t="s">
        <v>99</v>
      </c>
      <c r="I2" t="s">
        <v>100</v>
      </c>
    </row>
    <row r="3" spans="1:9" x14ac:dyDescent="0.2">
      <c r="A3" t="s">
        <v>101</v>
      </c>
      <c r="C3" t="s">
        <v>102</v>
      </c>
      <c r="D3" s="2" t="s">
        <v>103</v>
      </c>
      <c r="E3" s="1" t="s">
        <v>104</v>
      </c>
      <c r="F3" s="2" t="s">
        <v>66</v>
      </c>
      <c r="G3" s="4">
        <v>0.3</v>
      </c>
      <c r="H3" t="s">
        <v>105</v>
      </c>
      <c r="I3" t="s">
        <v>106</v>
      </c>
    </row>
    <row r="4" spans="1:9" x14ac:dyDescent="0.2">
      <c r="A4" t="s">
        <v>107</v>
      </c>
      <c r="C4" t="s">
        <v>108</v>
      </c>
      <c r="E4" s="1" t="s">
        <v>109</v>
      </c>
      <c r="H4" t="s">
        <v>110</v>
      </c>
      <c r="I4" t="s">
        <v>111</v>
      </c>
    </row>
    <row r="5" spans="1:9" x14ac:dyDescent="0.2">
      <c r="A5" t="s">
        <v>112</v>
      </c>
      <c r="E5" s="1" t="s">
        <v>113</v>
      </c>
      <c r="H5" t="s">
        <v>114</v>
      </c>
      <c r="I5" t="s">
        <v>115</v>
      </c>
    </row>
    <row r="6" spans="1:9" x14ac:dyDescent="0.2">
      <c r="E6" s="1" t="s">
        <v>116</v>
      </c>
      <c r="I6" t="s">
        <v>117</v>
      </c>
    </row>
    <row r="7" spans="1:9" x14ac:dyDescent="0.2">
      <c r="E7" s="1" t="s">
        <v>118</v>
      </c>
    </row>
    <row r="8" spans="1:9" x14ac:dyDescent="0.2">
      <c r="E8" s="1" t="s">
        <v>119</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customXml/itemProps2.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Alejandro De Paz</cp:lastModifiedBy>
  <cp:revision/>
  <dcterms:created xsi:type="dcterms:W3CDTF">2020-12-07T14:41:17Z</dcterms:created>
  <dcterms:modified xsi:type="dcterms:W3CDTF">2024-12-31T17:06:19Z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