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aleja\AppData\Roaming\Microsoft\Windows\Network Shortcuts\"/>
    </mc:Choice>
  </mc:AlternateContent>
  <xr:revisionPtr revIDLastSave="0" documentId="8_{D0D31AF7-59F8-48AE-B332-5F43C3CE1B3A}" xr6:coauthVersionLast="45" xr6:coauthVersionMax="45" xr10:uidLastSave="{00000000-0000-0000-0000-000000000000}"/>
  <bookViews>
    <workbookView xWindow="-120" yWindow="-120" windowWidth="20730" windowHeight="11040"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<sst xmlns="http://schemas.openxmlformats.org/spreadsheetml/2006/main" count="185" uniqueCount="132">
  <si>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</si>
  <si>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</si>
  <si>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</si>
  <si>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</si>
  <si>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</si>
  <si>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</si>
  <si>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</si>
  <si>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</si>
  <si>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</si>
  <si>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</si>
  <si>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</si>
  <si>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</si>
  <si>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</si>
  <si>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</si>
  <si>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</si>
  <si>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</si>
  <si>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</si>
  <si>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</si>
  <si>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</si>
  <si>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</si>
  <si>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</si>
  <si>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</si>
  <si>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</si>
  <si>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</si>
  <si>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</si>
  <si>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</si>
  <si>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</si>
  <si>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</si>
  <si>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</si>
  <si>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</si>
  <si>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</si>
  <si>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</si>
  <si>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</si>
  <si>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</si>
  <si>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</si>
  <si>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</si>
  <si>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</si>
  <si>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</si>
  <si>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</si>
  <si>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</si>
  <si>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</si>
  <si>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</si>
  <si>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</si>
  <si>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</si>
  <si>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</si>
  <si>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</si>
  <si>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</si>
  <si>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</si>
  <si>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</si>
  <si>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</si>
  <si>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</si>
  <si>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</si>
  <si>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</si>
  <si>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</si>
  <si>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</si>
  <si>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</si>
  <si>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</si>
  <si>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</si>
  <si>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</si>
  <si>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</si>
  <si>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</si>
  <si>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</si>
  <si>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</si>
  <si>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</si>
  <si>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</si>
  <si>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</si>
  <si>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</si>
  <si>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</si>
  <si>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</si>
  <si>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</si>
  <si>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</si>
  <si>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</si>
  <si>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</si>
  <si>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</si>
  <si>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</si>
  <si>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</si>
  <si>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</si>
  <si>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</si>
  <si>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</si>
  <si>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</si>
  <si>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</si>
  <si>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</si>
  <si>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</si>
  <si>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</si>
  <si>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</si>
  <si>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</si>
  <si>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</si>
  <si>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</si>
  <si>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</si>
  <si>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</si>
  <si>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</si>
  <si>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</si>
  <si>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</si>
  <si>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</si>
  <si>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</si>
  <si>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</si>
  <si>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</si>
  <si>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</si>
  <si>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</si>
  <si>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</si>
  <si>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</si>
  <si>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</si>
  <si>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</si>
  <si>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</si>
  <si>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</si>
  <si>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</si>
  <si>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</si>
  <si>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</si>
  <si>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</si>
  <si>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</si>
  <si>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</si>
  <si>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</si>
  <si>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</si>
  <si>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</si>
  <si>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</si>
  <si>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</si>
  <si>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</si>
  <si>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</si>
  <si>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</si>
  <si>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</si>
  <si>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SOIF 061-2017</t>
  </si>
  <si>
    <t xml:space="preserve">Contraloría Departamental del Valle del Cauca </t>
  </si>
  <si>
    <t>Empresa Aguas de Buga S.A. E.S.P.</t>
  </si>
  <si>
    <t>5 de mayo de 2017</t>
  </si>
  <si>
    <t>Se evidenciaron inconsistencias, falta de análisis de la información comercial entregada por la Empresa de Servicios Públicos Aguas de Buga S.A. E.S.P., que afectan ingresos de la empresa. Así como falta de ejecución de las actividades comerciales operativas que repercuten en las perdidas comerciales. Analizando la base objeto del hallazgo fiscal se observó lo siguiente: 186 clientes de acueducto y 86 clientes de alcantarillado que se les reliquido la factura (valor total de la factura = 0), el sucriptor no realizo pago y no se colocó la causa del descuento; 53 usuarios que tienen observación de lectura sin consumo, no se les cobro consumo y presentan diferencia de lectura; 63 usuarios presentan mora de más de noventa días en cartera y los medidores tienen diferencia de lectura; 905 usuarios que se les factura menos de 5m3 porque sus medidores tienen lectura &gt;3000 m3 o están en mal estado, los cuales pueden estar submidiendo y/o con tecnología obsoleta. Adicionalmente está reportando mal la información al SUI, porque los abonos parciales no puede ir en otros cobros, según la resolución No. SSPD 201730009945 del 28 de marzo de 2017. Lo anterior - en palabras del ente contralor - vulnera el contrato de condiciones uniformes, la Ley 373 de 1977 y el artículo 209 de la Constitución Política, situación que se da porque Aguas de Buga tiene subcontratado el proceso comercial y no realiza un control efectivo, adicionalmente, no tiene un plan de reducción de perdidas estructurado que le permita poder tomar acciones en la operación de los sistmeas, falta de seguimiento, medición y análisis de datos (al mes de abril de 2017 existen 95 clientes sin medidor, 687 medidores en mal estado y 8679 medidores que tienen lectura &gt; 3000 m3, los cuels pueden estar submidiendo y/o con tecnología obsoleta).</t>
  </si>
  <si>
    <t>Aguas de Buga S.A. E.S.P.</t>
  </si>
  <si>
    <t>8150016293</t>
  </si>
  <si>
    <t xml:space="preserve">022081636 </t>
  </si>
  <si>
    <t>Amparo básico</t>
  </si>
  <si>
    <t>12 de diciembre de 2024</t>
  </si>
  <si>
    <t>ALLIANZ SEGUROS S.A.</t>
  </si>
  <si>
    <t>27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</si>
</sst>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0" borderId="1" xfId="0" applyFont="1" applyBorder="1" applyAlignment="1">
      <alignment horizontal="justify" vertical="top"/>
    </xf>
    <xf numFmtId="0" fontId="0" fillId="0" borderId="2" xfId="0" applyFon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90" zoomScaleNormal="90" workbookViewId="0">
      <selection activeCell="B19" sqref="B19:C1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1" t="s">
        <v>4</v>
      </c>
      <c r="B1" s="41"/>
      <c r="C1" s="41"/>
    </row>
    <row r="2" spans="1:3" x14ac:dyDescent="0.25">
      <c r="A2" s="5" t="s">
        <v>5</v>
      </c>
      <c r="B2" s="37" t="s">
        <v>120</v>
      </c>
      <c r="C2" s="37"/>
    </row>
    <row r="3" spans="1:3" ht="15" customHeight="1" x14ac:dyDescent="0.25">
      <c r="A3" s="5" t="s">
        <v>6</v>
      </c>
      <c r="B3" s="39" t="s">
        <v>121</v>
      </c>
      <c r="C3" s="40"/>
    </row>
    <row r="4" spans="1:3" x14ac:dyDescent="0.25">
      <c r="A4" s="5" t="s">
        <v>7</v>
      </c>
      <c r="B4" s="89" t="s">
        <v>1</v>
      </c>
      <c r="C4" s="38"/>
    </row>
    <row r="5" spans="1:3" x14ac:dyDescent="0.25">
      <c r="A5" s="5" t="s">
        <v>8</v>
      </c>
      <c r="B5" s="88" t="s">
        <v>3</v>
      </c>
      <c r="C5" s="42"/>
    </row>
    <row r="6" spans="1:3" x14ac:dyDescent="0.25">
      <c r="A6" s="5" t="s">
        <v>9</v>
      </c>
      <c r="B6" s="43" t="s">
        <v>122</v>
      </c>
      <c r="C6" s="44"/>
    </row>
    <row r="7" spans="1:3" x14ac:dyDescent="0.25">
      <c r="A7" s="5" t="s">
        <v>10</v>
      </c>
      <c r="B7" s="45">
        <v>83877230</v>
      </c>
      <c r="C7" s="37"/>
    </row>
    <row r="8" spans="1:3" x14ac:dyDescent="0.25">
      <c r="A8" s="35" t="s">
        <v>11</v>
      </c>
      <c r="B8" s="88" t="s">
        <v>130</v>
      </c>
      <c r="C8" s="37"/>
    </row>
    <row r="9" spans="1:3" x14ac:dyDescent="0.25">
      <c r="A9" s="5" t="s">
        <v>12</v>
      </c>
      <c r="B9" s="46" t="s">
        <v>123</v>
      </c>
      <c r="C9" s="47"/>
    </row>
    <row r="10" spans="1:3" x14ac:dyDescent="0.25">
      <c r="A10" s="50" t="s">
        <v>13</v>
      </c>
      <c r="B10" s="51" t="s">
        <v>124</v>
      </c>
      <c r="C10" s="37"/>
    </row>
    <row r="11" spans="1:3" ht="30" customHeight="1" x14ac:dyDescent="0.25">
      <c r="A11" s="50"/>
      <c r="B11" s="37"/>
      <c r="C11" s="37"/>
    </row>
    <row r="12" spans="1:3" x14ac:dyDescent="0.25">
      <c r="A12" s="50"/>
      <c r="B12" s="37"/>
      <c r="C12" s="37"/>
    </row>
    <row r="13" spans="1:3" x14ac:dyDescent="0.25">
      <c r="A13" s="5" t="s">
        <v>14</v>
      </c>
      <c r="B13" s="37" t="s">
        <v>125</v>
      </c>
      <c r="C13" s="37"/>
    </row>
    <row r="14" spans="1:3" ht="17.25" customHeight="1" x14ac:dyDescent="0.25">
      <c r="A14" s="5" t="s">
        <v>15</v>
      </c>
      <c r="B14" s="52" t="s">
        <v>126</v>
      </c>
      <c r="C14" s="52"/>
    </row>
    <row r="15" spans="1:3" ht="15.75" customHeight="1" x14ac:dyDescent="0.25">
      <c r="A15" s="5" t="s">
        <v>16</v>
      </c>
      <c r="B15" s="52" t="s">
        <v>127</v>
      </c>
      <c r="C15" s="52"/>
    </row>
    <row r="16" spans="1:3" ht="33" customHeight="1" x14ac:dyDescent="0.25">
      <c r="A16" s="5" t="s">
        <v>17</v>
      </c>
      <c r="B16" s="46" t="s">
        <v>128</v>
      </c>
      <c r="C16" s="47"/>
    </row>
    <row r="17" spans="1:3" ht="18.75" customHeight="1" x14ac:dyDescent="0.25">
      <c r="A17" s="5" t="s">
        <v>18</v>
      </c>
      <c r="B17" s="48" t="s">
        <v>129</v>
      </c>
      <c r="C17" s="49"/>
    </row>
    <row r="18" spans="1:3" x14ac:dyDescent="0.25">
      <c r="A18" s="5" t="s">
        <v>19</v>
      </c>
      <c r="B18" s="48" t="s">
        <v>129</v>
      </c>
      <c r="C18" s="49"/>
    </row>
    <row r="19" spans="1:3" x14ac:dyDescent="0.25">
      <c r="A19" s="5" t="s">
        <v>20</v>
      </c>
      <c r="B19" s="37" t="s">
        <v>131</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2" sqref="B2:C2"/>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5" t="s">
        <v>21</v>
      </c>
      <c r="B1" s="55"/>
      <c r="C1" s="55"/>
    </row>
    <row r="2" spans="1:3" x14ac:dyDescent="0.25">
      <c r="A2" s="15" t="s">
        <v>22</v>
      </c>
      <c r="B2" s="56" t="s">
        <v>23</v>
      </c>
      <c r="C2" s="57"/>
    </row>
    <row r="3" spans="1:3" s="25" customFormat="1" x14ac:dyDescent="0.25">
      <c r="A3" s="5" t="s">
        <v>5</v>
      </c>
      <c r="B3" s="37" t="str">
        <f>'GENERALES NOTA 322'!B2:C2</f>
        <v>SOIF 061-2017</v>
      </c>
      <c r="C3" s="37"/>
    </row>
    <row r="4" spans="1:3" s="2" customFormat="1" ht="14.45" customHeight="1" x14ac:dyDescent="0.25">
      <c r="A4" s="5" t="s">
        <v>6</v>
      </c>
      <c r="B4" s="37" t="str">
        <f>'GENERALES NOTA 322'!B3:C3</f>
        <v xml:space="preserve">Contraloría Departamental del Valle del Cauca </v>
      </c>
      <c r="C4" s="37"/>
    </row>
    <row r="5" spans="1:3" s="2" customFormat="1" x14ac:dyDescent="0.25">
      <c r="A5" s="5" t="s">
        <v>9</v>
      </c>
      <c r="B5" s="37" t="str">
        <f>'GENERALES NOTA 322'!B6:C6</f>
        <v>Empresa Aguas de Buga S.A. E.S.P.</v>
      </c>
      <c r="C5" s="37"/>
    </row>
    <row r="6" spans="1:3" s="2" customFormat="1" x14ac:dyDescent="0.25">
      <c r="A6" s="5" t="s">
        <v>10</v>
      </c>
      <c r="B6" s="58">
        <f>'GENERALES NOTA 322'!B7:C7</f>
        <v>83877230</v>
      </c>
      <c r="C6" s="58"/>
    </row>
    <row r="7" spans="1:3" s="2" customFormat="1" x14ac:dyDescent="0.25">
      <c r="A7" s="5" t="s">
        <v>11</v>
      </c>
      <c r="B7" s="37" t="str">
        <f>'GENERALES NOTA 322'!B8:C8</f>
        <v>ALLIANZ SEGUROS S.A.</v>
      </c>
      <c r="C7" s="37"/>
    </row>
    <row r="8" spans="1:3" x14ac:dyDescent="0.25">
      <c r="A8" s="12" t="s">
        <v>24</v>
      </c>
      <c r="B8" s="37"/>
      <c r="C8" s="37"/>
    </row>
    <row r="9" spans="1:3" x14ac:dyDescent="0.25">
      <c r="A9" s="12" t="s">
        <v>25</v>
      </c>
      <c r="B9" s="37"/>
      <c r="C9" s="37"/>
    </row>
    <row r="10" spans="1:3" x14ac:dyDescent="0.25">
      <c r="A10" s="12" t="s">
        <v>26</v>
      </c>
      <c r="B10" s="53">
        <v>1000000000</v>
      </c>
      <c r="C10" s="54"/>
    </row>
    <row r="11" spans="1:3" x14ac:dyDescent="0.25">
      <c r="A11" s="12" t="s">
        <v>27</v>
      </c>
      <c r="B11" s="39"/>
      <c r="C11" s="40"/>
    </row>
    <row r="12" spans="1:3" x14ac:dyDescent="0.25">
      <c r="A12" s="12" t="s">
        <v>28</v>
      </c>
      <c r="B12" s="37"/>
      <c r="C12" s="37"/>
    </row>
    <row r="13" spans="1:3" x14ac:dyDescent="0.25">
      <c r="A13" s="12" t="s">
        <v>29</v>
      </c>
      <c r="B13" s="37"/>
      <c r="C13" s="37"/>
    </row>
    <row r="14" spans="1:3" x14ac:dyDescent="0.25">
      <c r="A14" s="12" t="s">
        <v>30</v>
      </c>
      <c r="B14" s="37"/>
      <c r="C14" s="37"/>
    </row>
    <row r="15" spans="1:3" x14ac:dyDescent="0.25">
      <c r="A15" s="59" t="s">
        <v>31</v>
      </c>
      <c r="B15" s="37"/>
      <c r="C15" s="37"/>
    </row>
    <row r="16" spans="1:3" x14ac:dyDescent="0.25">
      <c r="A16" s="60"/>
      <c r="B16" s="8" t="s">
        <v>32</v>
      </c>
      <c r="C16" s="9" t="s">
        <v>33</v>
      </c>
    </row>
    <row r="17" spans="1:3" x14ac:dyDescent="0.25">
      <c r="A17" s="60"/>
      <c r="B17" s="10"/>
      <c r="C17" s="10"/>
    </row>
    <row r="18" spans="1:3" x14ac:dyDescent="0.25">
      <c r="A18" s="60"/>
      <c r="B18" s="10"/>
      <c r="C18" s="10"/>
    </row>
    <row r="19" spans="1:3" x14ac:dyDescent="0.25">
      <c r="A19" s="60"/>
      <c r="B19" s="10"/>
      <c r="C19" s="10"/>
    </row>
    <row r="20" spans="1:3" x14ac:dyDescent="0.25">
      <c r="A20" s="12" t="s">
        <v>34</v>
      </c>
      <c r="B20" s="37"/>
      <c r="C20" s="37"/>
    </row>
    <row r="21" spans="1:3" x14ac:dyDescent="0.25">
      <c r="A21" s="12" t="s">
        <v>35</v>
      </c>
      <c r="B21" s="39"/>
      <c r="C21" s="40"/>
    </row>
    <row r="22" spans="1:3" x14ac:dyDescent="0.25">
      <c r="A22" s="11" t="s">
        <v>36</v>
      </c>
      <c r="B22" s="37"/>
      <c r="C22" s="37"/>
    </row>
    <row r="23" spans="1:3" x14ac:dyDescent="0.25">
      <c r="A23" s="61" t="s">
        <v>37</v>
      </c>
      <c r="B23" s="61"/>
      <c r="C23" s="61"/>
    </row>
    <row r="24" spans="1:3" x14ac:dyDescent="0.25">
      <c r="A24" s="48" t="s">
        <v>38</v>
      </c>
      <c r="B24" s="49"/>
      <c r="C24" s="22"/>
    </row>
    <row r="25" spans="1:3" x14ac:dyDescent="0.25">
      <c r="A25" s="48" t="s">
        <v>39</v>
      </c>
      <c r="B25" s="49"/>
      <c r="C25" s="22"/>
    </row>
    <row r="26" spans="1:3" x14ac:dyDescent="0.25">
      <c r="A26" s="48" t="s">
        <v>40</v>
      </c>
      <c r="B26" s="49"/>
      <c r="C26" s="23"/>
    </row>
    <row r="27" spans="1:3" x14ac:dyDescent="0.25">
      <c r="A27" s="16" t="s">
        <v>41</v>
      </c>
      <c r="B27" s="17"/>
      <c r="C27" s="22"/>
    </row>
    <row r="28" spans="1:3" x14ac:dyDescent="0.25">
      <c r="A28" s="48" t="s">
        <v>42</v>
      </c>
      <c r="B28" s="49"/>
      <c r="C28" s="22"/>
    </row>
    <row r="29" spans="1:3" x14ac:dyDescent="0.25">
      <c r="A29" s="48" t="s">
        <v>43</v>
      </c>
      <c r="B29" s="49"/>
      <c r="C29" s="36"/>
    </row>
    <row r="30" spans="1:3" x14ac:dyDescent="0.25">
      <c r="A30" s="48" t="s">
        <v>44</v>
      </c>
      <c r="B30" s="49"/>
      <c r="C30" s="22"/>
    </row>
    <row r="31" spans="1:3" x14ac:dyDescent="0.25">
      <c r="A31" s="56" t="s">
        <v>45</v>
      </c>
      <c r="B31" s="57"/>
      <c r="C31" s="24"/>
    </row>
    <row r="32" spans="1:3" x14ac:dyDescent="0.25">
      <c r="A32" s="63" t="s">
        <v>46</v>
      </c>
      <c r="B32" s="63"/>
      <c r="C32" s="63"/>
    </row>
    <row r="33" spans="1:3" x14ac:dyDescent="0.25">
      <c r="A33" s="62" t="s">
        <v>47</v>
      </c>
      <c r="B33" s="62"/>
      <c r="C33" s="10"/>
    </row>
    <row r="34" spans="1:3" x14ac:dyDescent="0.25">
      <c r="A34" s="62" t="s">
        <v>48</v>
      </c>
      <c r="B34" s="62"/>
      <c r="C34" s="10"/>
    </row>
    <row r="35" spans="1:3" x14ac:dyDescent="0.25">
      <c r="A35" s="62" t="s">
        <v>49</v>
      </c>
      <c r="B35" s="62"/>
      <c r="C35" s="10"/>
    </row>
    <row r="36" spans="1:3" x14ac:dyDescent="0.25">
      <c r="A36" s="62" t="s">
        <v>50</v>
      </c>
      <c r="B36" s="62"/>
      <c r="C36" s="10"/>
    </row>
    <row r="37" spans="1:3" x14ac:dyDescent="0.25">
      <c r="A37" s="62" t="s">
        <v>51</v>
      </c>
      <c r="B37" s="62"/>
      <c r="C37" s="10"/>
    </row>
    <row r="38" spans="1:3" x14ac:dyDescent="0.25">
      <c r="A38" s="62" t="s">
        <v>52</v>
      </c>
      <c r="B38" s="62"/>
      <c r="C38" s="10"/>
    </row>
    <row r="39" spans="1:3" x14ac:dyDescent="0.25">
      <c r="A39" s="62" t="s">
        <v>53</v>
      </c>
      <c r="B39" s="62"/>
      <c r="C39" s="10"/>
    </row>
    <row r="40" spans="1:3" x14ac:dyDescent="0.25">
      <c r="A40" s="62" t="s">
        <v>54</v>
      </c>
      <c r="B40" s="62"/>
      <c r="C40" s="10"/>
    </row>
    <row r="41" spans="1:3" x14ac:dyDescent="0.25">
      <c r="A41" s="62" t="s">
        <v>55</v>
      </c>
      <c r="B41" s="62"/>
      <c r="C41" s="10"/>
    </row>
    <row r="42" spans="1:3" x14ac:dyDescent="0.25">
      <c r="A42" s="62" t="s">
        <v>56</v>
      </c>
      <c r="B42" s="62"/>
      <c r="C42" s="10"/>
    </row>
    <row r="43" spans="1:3" x14ac:dyDescent="0.25">
      <c r="A43" s="62" t="s">
        <v>57</v>
      </c>
      <c r="B43" s="62"/>
      <c r="C43" s="10"/>
    </row>
    <row r="44" spans="1:3" x14ac:dyDescent="0.25">
      <c r="A44" s="62" t="s">
        <v>58</v>
      </c>
      <c r="B44" s="62"/>
      <c r="C44" s="10"/>
    </row>
    <row r="45" spans="1:3" x14ac:dyDescent="0.25">
      <c r="A45" s="62" t="s">
        <v>59</v>
      </c>
      <c r="B45" s="62"/>
      <c r="C45" s="10"/>
    </row>
    <row r="46" spans="1:3" x14ac:dyDescent="0.25">
      <c r="A46" s="62" t="s">
        <v>60</v>
      </c>
      <c r="B46" s="62"/>
      <c r="C46" s="10"/>
    </row>
    <row r="47" spans="1:3" x14ac:dyDescent="0.25">
      <c r="A47" s="62" t="s">
        <v>61</v>
      </c>
      <c r="B47" s="62"/>
      <c r="C47" s="10"/>
    </row>
    <row r="48" spans="1:3" x14ac:dyDescent="0.25">
      <c r="A48" s="62" t="s">
        <v>62</v>
      </c>
      <c r="B48" s="62"/>
      <c r="C48" s="10"/>
    </row>
    <row r="49" spans="1:3" x14ac:dyDescent="0.25">
      <c r="A49" s="64"/>
      <c r="B49" s="64"/>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1" t="s">
        <v>63</v>
      </c>
      <c r="B1" s="81"/>
      <c r="C1" s="81"/>
    </row>
    <row r="2" spans="1:6" x14ac:dyDescent="0.25">
      <c r="A2" s="27" t="s">
        <v>22</v>
      </c>
      <c r="B2" s="82" t="str">
        <f>'GENERALES NOTA 321'!B2:C2</f>
        <v>SINIESTRO 123 LEGIS 123</v>
      </c>
      <c r="C2" s="83"/>
    </row>
    <row r="3" spans="1:6" x14ac:dyDescent="0.25">
      <c r="A3" s="28" t="s">
        <v>5</v>
      </c>
      <c r="B3" s="67" t="str">
        <f>'GENERALES NOTA 322'!B2:C2</f>
        <v>SOIF 061-2017</v>
      </c>
      <c r="C3" s="68"/>
    </row>
    <row r="4" spans="1:6" s="2" customFormat="1" x14ac:dyDescent="0.25">
      <c r="A4" s="29" t="s">
        <v>6</v>
      </c>
      <c r="B4" s="66" t="str">
        <f>'GENERALES NOTA 322'!B3:C3</f>
        <v xml:space="preserve">Contraloría Departamental del Valle del Cauca </v>
      </c>
      <c r="C4" s="66"/>
    </row>
    <row r="5" spans="1:6" s="2" customFormat="1" x14ac:dyDescent="0.25">
      <c r="A5" s="29" t="s">
        <v>9</v>
      </c>
      <c r="B5" s="82" t="str">
        <f>'GENERALES NOTA 321'!B5:C5</f>
        <v>Empresa Aguas de Buga S.A. E.S.P.</v>
      </c>
      <c r="C5" s="83"/>
    </row>
    <row r="6" spans="1:6" s="2" customFormat="1" x14ac:dyDescent="0.25">
      <c r="A6" s="5" t="s">
        <v>64</v>
      </c>
      <c r="B6" s="84">
        <f>'GENERALES NOTA 321'!B10:C10</f>
        <v>1000000000</v>
      </c>
      <c r="C6" s="85"/>
    </row>
    <row r="7" spans="1:6" s="2" customFormat="1" x14ac:dyDescent="0.25">
      <c r="A7" s="5" t="s">
        <v>10</v>
      </c>
      <c r="B7" s="80">
        <f>'GENERALES NOTA 322'!B7:C7</f>
        <v>83877230</v>
      </c>
      <c r="C7" s="80"/>
    </row>
    <row r="8" spans="1:6" s="2" customFormat="1" x14ac:dyDescent="0.25">
      <c r="A8" s="29" t="s">
        <v>11</v>
      </c>
      <c r="B8" s="66" t="str">
        <f>'GENERALES NOTA 322'!B8:C8</f>
        <v>ALLIANZ SEGUROS S.A.</v>
      </c>
      <c r="C8" s="66"/>
    </row>
    <row r="9" spans="1:6" ht="23.25" customHeight="1" x14ac:dyDescent="0.25">
      <c r="A9" s="30" t="s">
        <v>65</v>
      </c>
      <c r="B9" s="67" t="s">
        <v>66</v>
      </c>
      <c r="C9" s="68"/>
    </row>
    <row r="10" spans="1:6" ht="60" x14ac:dyDescent="0.25">
      <c r="A10" s="29" t="s">
        <v>67</v>
      </c>
      <c r="B10" s="69"/>
      <c r="C10" s="70"/>
      <c r="E10" t="s">
        <v>68</v>
      </c>
      <c r="F10" s="14">
        <v>0.7</v>
      </c>
    </row>
    <row r="11" spans="1:6" x14ac:dyDescent="0.25">
      <c r="A11" s="34" t="s">
        <v>69</v>
      </c>
      <c r="B11" s="71">
        <f>(B12-B14)*B13</f>
        <v>83877230</v>
      </c>
      <c r="C11" s="72"/>
      <c r="E11" t="s">
        <v>66</v>
      </c>
      <c r="F11" s="14">
        <v>0.3</v>
      </c>
    </row>
    <row r="12" spans="1:6" x14ac:dyDescent="0.25">
      <c r="A12" s="13" t="s">
        <v>70</v>
      </c>
      <c r="B12" s="75">
        <f>MIN(B6,B7)</f>
        <v>83877230</v>
      </c>
      <c r="C12" s="76"/>
      <c r="F12" s="14"/>
    </row>
    <row r="13" spans="1:6" x14ac:dyDescent="0.25">
      <c r="A13" s="30" t="s">
        <v>31</v>
      </c>
      <c r="B13" s="77">
        <v>1</v>
      </c>
      <c r="C13" s="77"/>
      <c r="F13" s="14"/>
    </row>
    <row r="14" spans="1:6" x14ac:dyDescent="0.25">
      <c r="A14" s="30" t="s">
        <v>71</v>
      </c>
      <c r="B14" s="78">
        <v>0</v>
      </c>
      <c r="C14" s="79"/>
      <c r="F14" s="14"/>
    </row>
    <row r="15" spans="1:6" x14ac:dyDescent="0.25">
      <c r="A15" s="33" t="s">
        <v>72</v>
      </c>
      <c r="B15" s="73">
        <f>IFERROR(B11*(VLOOKUP(B9,E10:F15,2,0)),16666)</f>
        <v>25163169</v>
      </c>
      <c r="C15" s="74"/>
    </row>
    <row r="16" spans="1:6" ht="180" customHeight="1" x14ac:dyDescent="0.25">
      <c r="A16" s="29" t="s">
        <v>73</v>
      </c>
      <c r="B16" s="67"/>
      <c r="C16" s="68"/>
    </row>
    <row r="17" spans="1:3" ht="90" x14ac:dyDescent="0.25">
      <c r="A17" s="29" t="s">
        <v>74</v>
      </c>
      <c r="B17" s="65"/>
      <c r="C17" s="65"/>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1" t="s">
        <v>63</v>
      </c>
      <c r="B1" s="81"/>
      <c r="C1" s="81"/>
    </row>
    <row r="2" spans="1:6" x14ac:dyDescent="0.25">
      <c r="A2" s="27" t="s">
        <v>22</v>
      </c>
      <c r="B2" s="82" t="str">
        <f>'GENERALES NOTA 321'!B2:C2</f>
        <v>SINIESTRO 123 LEGIS 123</v>
      </c>
      <c r="C2" s="83"/>
    </row>
    <row r="3" spans="1:6" x14ac:dyDescent="0.25">
      <c r="A3" s="28" t="s">
        <v>5</v>
      </c>
      <c r="B3" s="67" t="str">
        <f>'GENERALES NOTA 322'!B2:C2</f>
        <v>SOIF 061-2017</v>
      </c>
      <c r="C3" s="68"/>
    </row>
    <row r="4" spans="1:6" s="2" customFormat="1" x14ac:dyDescent="0.25">
      <c r="A4" s="29" t="s">
        <v>6</v>
      </c>
      <c r="B4" s="66" t="str">
        <f>'GENERALES NOTA 322'!B3:C3</f>
        <v xml:space="preserve">Contraloría Departamental del Valle del Cauca </v>
      </c>
      <c r="C4" s="66"/>
    </row>
    <row r="5" spans="1:6" s="2" customFormat="1" x14ac:dyDescent="0.25">
      <c r="A5" s="29" t="s">
        <v>9</v>
      </c>
      <c r="B5" s="82" t="str">
        <f>'GENERALES NOTA 321'!B5:C5</f>
        <v>Empresa Aguas de Buga S.A. E.S.P.</v>
      </c>
      <c r="C5" s="83"/>
    </row>
    <row r="6" spans="1:6" s="2" customFormat="1" x14ac:dyDescent="0.25">
      <c r="A6" s="5" t="s">
        <v>64</v>
      </c>
      <c r="B6" s="84">
        <f>'GENERALES NOTA 321'!B10:C10</f>
        <v>1000000000</v>
      </c>
      <c r="C6" s="85"/>
    </row>
    <row r="7" spans="1:6" s="2" customFormat="1" x14ac:dyDescent="0.25">
      <c r="A7" s="5" t="s">
        <v>10</v>
      </c>
      <c r="B7" s="80">
        <f>'GENERALES NOTA 322'!B7:C7</f>
        <v>83877230</v>
      </c>
      <c r="C7" s="80"/>
    </row>
    <row r="8" spans="1:6" s="2" customFormat="1" x14ac:dyDescent="0.25">
      <c r="A8" s="29" t="s">
        <v>11</v>
      </c>
      <c r="B8" s="66" t="str">
        <f>'GENERALES NOTA 322'!B8:C8</f>
        <v>ALLIANZ SEGUROS S.A.</v>
      </c>
      <c r="C8" s="66"/>
    </row>
    <row r="9" spans="1:6" ht="23.25" customHeight="1" x14ac:dyDescent="0.25">
      <c r="A9" s="30" t="s">
        <v>65</v>
      </c>
      <c r="B9" s="67" t="s">
        <v>75</v>
      </c>
      <c r="C9" s="68"/>
    </row>
    <row r="10" spans="1:6" ht="60" x14ac:dyDescent="0.25">
      <c r="A10" s="29" t="s">
        <v>67</v>
      </c>
      <c r="B10" s="69"/>
      <c r="C10" s="70"/>
      <c r="E10" t="s">
        <v>68</v>
      </c>
      <c r="F10" s="14">
        <v>0.7</v>
      </c>
    </row>
    <row r="11" spans="1:6" x14ac:dyDescent="0.25">
      <c r="A11" s="34" t="s">
        <v>69</v>
      </c>
      <c r="B11" s="71">
        <f>(B12-B14)*B13</f>
        <v>83877230</v>
      </c>
      <c r="C11" s="72"/>
      <c r="E11" t="s">
        <v>66</v>
      </c>
      <c r="F11" s="14">
        <v>0.3</v>
      </c>
    </row>
    <row r="12" spans="1:6" x14ac:dyDescent="0.25">
      <c r="A12" s="13" t="s">
        <v>70</v>
      </c>
      <c r="B12" s="75">
        <f>MIN(B6,B7)</f>
        <v>83877230</v>
      </c>
      <c r="C12" s="76"/>
      <c r="F12" s="14"/>
    </row>
    <row r="13" spans="1:6" x14ac:dyDescent="0.25">
      <c r="A13" s="30" t="s">
        <v>31</v>
      </c>
      <c r="B13" s="77">
        <v>1</v>
      </c>
      <c r="C13" s="77"/>
      <c r="F13" s="14"/>
    </row>
    <row r="14" spans="1:6" x14ac:dyDescent="0.25">
      <c r="A14" s="30" t="s">
        <v>71</v>
      </c>
      <c r="B14" s="78">
        <v>0</v>
      </c>
      <c r="C14" s="78"/>
      <c r="F14" s="14"/>
    </row>
    <row r="15" spans="1:6" x14ac:dyDescent="0.25">
      <c r="A15" s="33" t="s">
        <v>72</v>
      </c>
      <c r="B15" s="73">
        <f>IFERROR(B11*(VLOOKUP(B9,E10:F15,2,0)),16666)</f>
        <v>16666</v>
      </c>
      <c r="C15" s="74"/>
    </row>
    <row r="16" spans="1:6" ht="180" customHeight="1" x14ac:dyDescent="0.25">
      <c r="A16" s="29" t="s">
        <v>73</v>
      </c>
      <c r="B16" s="67"/>
      <c r="C16" s="68"/>
    </row>
    <row r="17" spans="1:3" ht="90" x14ac:dyDescent="0.25">
      <c r="A17" s="29" t="s">
        <v>74</v>
      </c>
      <c r="B17" s="65"/>
      <c r="C17" s="65"/>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5" t="s">
        <v>76</v>
      </c>
      <c r="B1" s="55"/>
      <c r="C1" s="55"/>
    </row>
    <row r="2" spans="1:3" x14ac:dyDescent="0.25">
      <c r="A2" s="12" t="s">
        <v>22</v>
      </c>
      <c r="B2" s="48" t="str">
        <f>'GENERALES NOTA 321'!B2:C2</f>
        <v>SINIESTRO 123 LEGIS 123</v>
      </c>
      <c r="C2" s="49"/>
    </row>
    <row r="3" spans="1:3" x14ac:dyDescent="0.25">
      <c r="A3" s="26" t="s">
        <v>5</v>
      </c>
      <c r="B3" s="48" t="str">
        <f>'GENERALES NOTA 322'!B2:C2</f>
        <v>SOIF 061-2017</v>
      </c>
      <c r="C3" s="49"/>
    </row>
    <row r="4" spans="1:3" s="2" customFormat="1" x14ac:dyDescent="0.25">
      <c r="A4" s="5" t="s">
        <v>6</v>
      </c>
      <c r="B4" s="37" t="str">
        <f>'GENERALES NOTA 322'!B3:C3</f>
        <v xml:space="preserve">Contraloría Departamental del Valle del Cauca </v>
      </c>
      <c r="C4" s="37"/>
    </row>
    <row r="5" spans="1:3" s="2" customFormat="1" x14ac:dyDescent="0.25">
      <c r="A5" s="5" t="s">
        <v>9</v>
      </c>
      <c r="B5" s="48" t="str">
        <f>'IMPUTACIÓN- GENERALES NOTA 324 '!B5:C5</f>
        <v>Empresa Aguas de Buga S.A. E.S.P.</v>
      </c>
      <c r="C5" s="49"/>
    </row>
    <row r="6" spans="1:3" s="2" customFormat="1" x14ac:dyDescent="0.25">
      <c r="A6" s="5" t="s">
        <v>10</v>
      </c>
      <c r="B6" s="37">
        <f>'GENERALES NOTA 322'!B7:C7</f>
        <v>83877230</v>
      </c>
      <c r="C6" s="37"/>
    </row>
    <row r="7" spans="1:3" s="2" customFormat="1" x14ac:dyDescent="0.25">
      <c r="A7" s="5" t="s">
        <v>11</v>
      </c>
      <c r="B7" s="37" t="str">
        <f>'GENERALES NOTA 322'!B8:C8</f>
        <v>ALLIANZ SEGUROS S.A.</v>
      </c>
      <c r="C7" s="37"/>
    </row>
    <row r="8" spans="1:3" x14ac:dyDescent="0.25">
      <c r="A8" s="13" t="s">
        <v>65</v>
      </c>
      <c r="B8" s="39"/>
      <c r="C8" s="40"/>
    </row>
    <row r="9" spans="1:3" x14ac:dyDescent="0.25">
      <c r="A9" s="13" t="s">
        <v>69</v>
      </c>
      <c r="B9" s="86"/>
      <c r="C9" s="86"/>
    </row>
    <row r="10" spans="1:3" x14ac:dyDescent="0.25">
      <c r="A10" s="13" t="s">
        <v>77</v>
      </c>
      <c r="B10" s="86"/>
      <c r="C10" s="86"/>
    </row>
    <row r="11" spans="1:3" ht="45" x14ac:dyDescent="0.25">
      <c r="A11" s="5" t="s">
        <v>78</v>
      </c>
      <c r="B11" s="37"/>
      <c r="C11" s="37"/>
    </row>
    <row r="12" spans="1:3" ht="45" x14ac:dyDescent="0.25">
      <c r="A12" s="5" t="s">
        <v>79</v>
      </c>
      <c r="B12" s="37"/>
      <c r="C12" s="37"/>
    </row>
    <row r="13" spans="1:3" x14ac:dyDescent="0.25">
      <c r="A13" s="5" t="s">
        <v>80</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7"/>
      <c r="C2" s="87"/>
      <c r="I2" t="s">
        <v>81</v>
      </c>
      <c r="N2" t="s">
        <v>75</v>
      </c>
    </row>
    <row r="3" spans="2:14" ht="15" customHeight="1" thickTop="1" thickBot="1" x14ac:dyDescent="0.3">
      <c r="B3" s="87" t="s">
        <v>82</v>
      </c>
      <c r="C3" s="87"/>
      <c r="I3" t="s">
        <v>66</v>
      </c>
      <c r="N3" t="s">
        <v>66</v>
      </c>
    </row>
    <row r="4" spans="2:14" ht="15" customHeight="1" thickTop="1" thickBot="1" x14ac:dyDescent="0.3">
      <c r="B4" s="18" t="s">
        <v>83</v>
      </c>
      <c r="C4" s="19"/>
      <c r="I4" t="s">
        <v>84</v>
      </c>
      <c r="N4" t="s">
        <v>68</v>
      </c>
    </row>
    <row r="5" spans="2:14" ht="15" customHeight="1" thickTop="1" thickBot="1" x14ac:dyDescent="0.3">
      <c r="B5" s="18" t="s">
        <v>85</v>
      </c>
      <c r="C5" s="19"/>
    </row>
    <row r="6" spans="2:14" ht="15" customHeight="1" thickTop="1" thickBot="1" x14ac:dyDescent="0.3">
      <c r="B6" s="18" t="s">
        <v>86</v>
      </c>
      <c r="C6" s="19"/>
    </row>
    <row r="7" spans="2:14" ht="46.5" thickTop="1" thickBot="1" x14ac:dyDescent="0.3">
      <c r="B7" s="18" t="s">
        <v>87</v>
      </c>
      <c r="C7" s="20"/>
    </row>
    <row r="8" spans="2:14" ht="31.5" thickTop="1" thickBot="1" x14ac:dyDescent="0.3">
      <c r="B8" s="18" t="s">
        <v>88</v>
      </c>
      <c r="C8" s="19"/>
    </row>
    <row r="9" spans="2:14" ht="46.5" thickTop="1" thickBot="1" x14ac:dyDescent="0.3">
      <c r="B9" s="18" t="s">
        <v>89</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27</v>
      </c>
      <c r="B1" t="s">
        <v>90</v>
      </c>
      <c r="C1" s="7" t="s">
        <v>31</v>
      </c>
      <c r="D1" s="7" t="s">
        <v>35</v>
      </c>
      <c r="E1" s="3" t="s">
        <v>91</v>
      </c>
      <c r="F1" s="2" t="s">
        <v>68</v>
      </c>
      <c r="G1" s="4">
        <v>0</v>
      </c>
      <c r="H1" t="s">
        <v>92</v>
      </c>
      <c r="I1" t="s">
        <v>93</v>
      </c>
    </row>
    <row r="2" spans="1:9" x14ac:dyDescent="0.25">
      <c r="A2" t="s">
        <v>94</v>
      </c>
      <c r="B2" t="s">
        <v>95</v>
      </c>
      <c r="C2" t="s">
        <v>96</v>
      </c>
      <c r="D2" s="2" t="s">
        <v>97</v>
      </c>
      <c r="E2" s="1" t="s">
        <v>98</v>
      </c>
      <c r="F2" s="2" t="s">
        <v>75</v>
      </c>
      <c r="G2" s="4">
        <v>0.7</v>
      </c>
      <c r="H2" t="s">
        <v>99</v>
      </c>
      <c r="I2" t="s">
        <v>100</v>
      </c>
    </row>
    <row r="3" spans="1:9" x14ac:dyDescent="0.25">
      <c r="A3" t="s">
        <v>101</v>
      </c>
      <c r="C3" t="s">
        <v>102</v>
      </c>
      <c r="D3" s="2" t="s">
        <v>103</v>
      </c>
      <c r="E3" s="1" t="s">
        <v>104</v>
      </c>
      <c r="F3" s="2" t="s">
        <v>66</v>
      </c>
      <c r="G3" s="4">
        <v>0.3</v>
      </c>
      <c r="H3" t="s">
        <v>105</v>
      </c>
      <c r="I3" t="s">
        <v>106</v>
      </c>
    </row>
    <row r="4" spans="1:9" x14ac:dyDescent="0.25">
      <c r="A4" t="s">
        <v>107</v>
      </c>
      <c r="C4" t="s">
        <v>108</v>
      </c>
      <c r="E4" s="1" t="s">
        <v>109</v>
      </c>
      <c r="H4" t="s">
        <v>110</v>
      </c>
      <c r="I4" t="s">
        <v>111</v>
      </c>
    </row>
    <row r="5" spans="1:9" x14ac:dyDescent="0.25">
      <c r="A5" t="s">
        <v>112</v>
      </c>
      <c r="E5" s="1" t="s">
        <v>113</v>
      </c>
      <c r="H5" t="s">
        <v>114</v>
      </c>
      <c r="I5" t="s">
        <v>115</v>
      </c>
    </row>
    <row r="6" spans="1:9" x14ac:dyDescent="0.25">
      <c r="E6" s="1" t="s">
        <v>116</v>
      </c>
      <c r="I6" t="s">
        <v>117</v>
      </c>
    </row>
    <row r="7" spans="1:9" x14ac:dyDescent="0.25">
      <c r="E7" s="1" t="s">
        <v>118</v>
      </c>
    </row>
    <row r="8" spans="1:9" x14ac:dyDescent="0.25">
      <c r="E8" s="1" t="s">
        <v>119</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cp:lastModifiedBy>
  <cp:revision/>
  <dcterms:created xsi:type="dcterms:W3CDTF">2020-12-07T14:41:17Z</dcterms:created>
  <dcterms:modified xsi:type="dcterms:W3CDTF">2024-12-18T20:46:36Z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