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allianzms-my.sharepoint.com/personal/angela_romero_allianz_co/Documents/Archivos de chat de Microsoft Teams/ANGELA/PROCESOS JUDICIALES/FLORENCIA/ANA MILENA MONTAÑO SIERRA/"/>
    </mc:Choice>
  </mc:AlternateContent>
  <xr:revisionPtr revIDLastSave="3" documentId="8_{FF08BEAA-733C-4FC0-A700-F6F559EAD9F8}" xr6:coauthVersionLast="47" xr6:coauthVersionMax="47" xr10:uidLastSave="{3DB0B10A-87CB-442F-A0EF-4F4E5339813D}"/>
  <bookViews>
    <workbookView xWindow="-110" yWindow="-110" windowWidth="19420" windowHeight="10300" firstSheet="2" activeTab="4" xr2:uid="{00000000-000D-0000-FFFF-FFFF00000000}"/>
  </bookViews>
  <sheets>
    <sheet name="GENERALES NOTA 322" sheetId="5" r:id="rId1"/>
    <sheet name="GENERALES NOTA 321" sheetId="10" r:id="rId2"/>
    <sheet name="GENERALES  NOTA 324" sheetId="11" r:id="rId3"/>
    <sheet name="GENERALES NOTA 325" sheetId="12" r:id="rId4"/>
    <sheet name="CONCEPTO CONCILIACIÓN NOTA 330" sheetId="13"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13" l="1"/>
  <c r="H22" i="13" s="1"/>
  <c r="H24" i="13" s="1"/>
  <c r="G20" i="13"/>
  <c r="G22" i="13" s="1"/>
  <c r="G24" i="13" s="1"/>
  <c r="F20" i="13"/>
  <c r="F22" i="13" s="1"/>
  <c r="F24" i="13" s="1"/>
  <c r="E20" i="13"/>
  <c r="E22" i="13" s="1"/>
  <c r="E24" i="13" s="1"/>
  <c r="D20" i="13"/>
  <c r="D22" i="13" s="1"/>
  <c r="D24" i="13" s="1"/>
  <c r="H19" i="13"/>
  <c r="H21" i="13" s="1"/>
  <c r="H23" i="13" s="1"/>
  <c r="G19" i="13"/>
  <c r="G21" i="13" s="1"/>
  <c r="G23" i="13" s="1"/>
  <c r="F19" i="13"/>
  <c r="F21" i="13" s="1"/>
  <c r="F23" i="13" s="1"/>
  <c r="E19" i="13"/>
  <c r="E21" i="13" s="1"/>
  <c r="E23" i="13" s="1"/>
  <c r="D19" i="13"/>
  <c r="D21" i="13" s="1"/>
  <c r="D23" i="13" s="1"/>
  <c r="B34" i="11" l="1"/>
  <c r="B25" i="11" l="1"/>
  <c r="B7" i="12" l="1"/>
  <c r="B6" i="12"/>
  <c r="B5" i="12"/>
  <c r="B4" i="12"/>
  <c r="B3" i="12"/>
  <c r="B24" i="11"/>
  <c r="B4" i="11"/>
  <c r="B3" i="11"/>
  <c r="B4" i="10"/>
  <c r="B5" i="10"/>
  <c r="B6" i="10"/>
  <c r="B7" i="10"/>
  <c r="B3" i="10"/>
  <c r="B45" i="11" l="1"/>
</calcChain>
</file>

<file path=xl/sharedStrings.xml><?xml version="1.0" encoding="utf-8"?>
<sst xmlns="http://schemas.openxmlformats.org/spreadsheetml/2006/main" count="250" uniqueCount="177">
  <si>
    <t>Juzgado</t>
  </si>
  <si>
    <t xml:space="preserve">Demandante </t>
  </si>
  <si>
    <t>Nombre de lesionado o muerto (s)</t>
  </si>
  <si>
    <t>Fecha de los hechos</t>
  </si>
  <si>
    <t>Fecha de solicitud audiencia prejudicial</t>
  </si>
  <si>
    <t>Fecha de audiencia prejudicial</t>
  </si>
  <si>
    <t>breve resumen de los hechos</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</si>
  <si>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</si>
  <si>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</si>
  <si>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</si>
  <si>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</si>
  <si>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</si>
  <si>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</si>
  <si>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</si>
  <si>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</si>
  <si>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</si>
  <si>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</si>
  <si>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</si>
  <si>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</si>
  <si>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</si>
  <si>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</si>
  <si>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</si>
  <si>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</si>
  <si>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</si>
  <si>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</si>
  <si>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</si>
  <si>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</si>
  <si>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</si>
  <si>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</si>
  <si>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</si>
  <si>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</si>
  <si>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</si>
  <si>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</si>
  <si>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</si>
  <si>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</si>
  <si>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</si>
  <si>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</si>
  <si>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</si>
  <si>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</si>
  <si>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</si>
  <si>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</si>
  <si>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</si>
  <si>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</si>
  <si>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</si>
  <si>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</si>
  <si>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</si>
  <si>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</si>
  <si>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</si>
  <si>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</si>
  <si>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</si>
  <si>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</si>
  <si>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</si>
  <si>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</si>
  <si>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</si>
  <si>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</si>
  <si>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</si>
  <si>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</si>
  <si>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</si>
  <si>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</si>
  <si>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</si>
  <si>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</si>
  <si>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</si>
  <si>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</si>
  <si>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</si>
  <si>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</si>
  <si>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</si>
  <si>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</si>
  <si>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</si>
  <si>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</si>
  <si>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</si>
  <si>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</si>
  <si>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</si>
  <si>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</si>
  <si>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</si>
  <si>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</si>
  <si>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</si>
  <si>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</si>
  <si>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</si>
  <si>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</si>
  <si>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</si>
  <si>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</si>
  <si>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</si>
  <si>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</si>
  <si>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</si>
  <si>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</si>
  <si>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</si>
  <si>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</si>
  <si>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</si>
  <si>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</si>
  <si>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</si>
  <si>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</si>
  <si>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</si>
  <si>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</si>
  <si>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</si>
  <si>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</si>
  <si>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</si>
  <si>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</si>
  <si>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</si>
  <si>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</si>
  <si>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</si>
  <si>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</si>
  <si>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</si>
  <si>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</si>
  <si>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</si>
  <si>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</si>
  <si>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</si>
  <si>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</si>
  <si>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</si>
  <si>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</si>
  <si>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</si>
  <si>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</si>
  <si>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</si>
  <si>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</si>
  <si>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18-001-33-33-004-2021-00163-00</t>
  </si>
  <si>
    <t>JUZGADO CUARTO (4°) ADMINISTRATIVO DE FLORENCIA - CAQUETÁ</t>
  </si>
  <si>
    <t xml:space="preserve">E.S.E. HOSPITAL MARIA INMACULADA </t>
  </si>
  <si>
    <t>CLÍNICA UROS</t>
  </si>
  <si>
    <t xml:space="preserve">Demandantes </t>
  </si>
  <si>
    <t>Demandados</t>
  </si>
  <si>
    <t>ANA LUCIA MONTAÑA VARGAS (HIJA)</t>
  </si>
  <si>
    <t>JUAN CAMILO MONTAÑA (NIETO)</t>
  </si>
  <si>
    <t>BLEYDER STIWEN CHINBI MONTAÑA (NIETO)</t>
  </si>
  <si>
    <t>SANDRA MILENA LAISECA VARGAS (HIJA)</t>
  </si>
  <si>
    <t>LAURA CAMILA MONTAÑA LAISECA (NIETA)</t>
  </si>
  <si>
    <t>LADY STEFANNY CHAMORRO LAISECA (NIETA)</t>
  </si>
  <si>
    <t>GLORIA MONTAÑA VARGAS (HIJA)</t>
  </si>
  <si>
    <t>WILSON FABIAN HORTA MONTAÑA ( NIETO)</t>
  </si>
  <si>
    <t>DIEGO ANDRES HORTA MONTAÑA (NIETO)</t>
  </si>
  <si>
    <t>SIGIFREDO MONTAÑO CORTES (HERMANO)</t>
  </si>
  <si>
    <t>EDWARD MONTAÑO SIERRA (SOBRINO)</t>
  </si>
  <si>
    <t>ERIKA TATIANA MONTAÑO SIERRA (SOBRINA)</t>
  </si>
  <si>
    <t>ESNEIDER MONTAÑO SIERRA (SOBRINO)</t>
  </si>
  <si>
    <t>ANA MILENA MONTAÑO SIERRA (SOBRINA)</t>
  </si>
  <si>
    <t>EVER MONTAÑO SIERRA (SOBRINO)</t>
  </si>
  <si>
    <t>LUCEDILA MONTAÑA DE VANEGAS (HERMANA)</t>
  </si>
  <si>
    <t>LIGIA MONTAÑA CORTES (HERMANA)</t>
  </si>
  <si>
    <t>LLAMADA EN GARANTÍA</t>
  </si>
  <si>
    <t>ONIAS MONTAÑA CORTES (Q.E.P.D.)</t>
  </si>
  <si>
    <t>13 DE ENERO DE 2021</t>
  </si>
  <si>
    <t>18 DE MARZO DE 2021</t>
  </si>
  <si>
    <t>R.C. PROFESIONAL, CLÍNICAS Y HOSPITALES</t>
  </si>
  <si>
    <t>022292076/0</t>
  </si>
  <si>
    <t>19 DE DICIEMBRE DE 2022</t>
  </si>
  <si>
    <t>16 DE DICIEMBRE DE 2022</t>
  </si>
  <si>
    <t>CLÍNICA UROS S.A.</t>
  </si>
  <si>
    <t>813.011.577-4</t>
  </si>
  <si>
    <t xml:space="preserve">1. En el año 2019 el señor ONIAS MONTAÑA CORTES contaba con 65 años y se dedicaba a las labores de agricultura.
2. El día 13 de enero de 2019 el señor ONIAS MONTAÑA ingresó al servicio de urgencias del Hospital Departamental María Inmaculada, recibiendo valoración médica dentro del cual se infiere como motivo de consulta un fuerte dolor de estómago. Pasadas unas horas, el mismo día, es valorado por cirujano general, quien refiere una posible apendicitis aguda con peritonitis secundaria para lo cual se explica a sus familiares la necesidad de cirugía y los riesgos de esta, iniciando con antibiótico. No obstante el consentimiento informado suscrito para el procedimiento no cumple con los requisitos establecidos en la norma.
3. Siendo las 07:55 p.m. del mismo día, se le practicó al señor MONTAÑA una laparotomía exploratoria, encontrando: liquido peritoneal purulento en la pelvis, adherencia peritoneal con torción de asa de íleon terminal, necrosis de la pared con absceso perilesional y peri-apendicitis.
4. El día 18 de enero de 2019, se registra herida quirúrgica con salida de secreción purulenta por puntos de afrontamiento. Ese mismo día se registran signos de infección local y colección retro vesical a nivel de fosa iliaca derecha, para lo cual se ordena TAC de abdomen.
5. El 19 de enero del mismo año se le realiza el respectivo TAC, con enfermedad diverticular y proceso apendicular complicado con peritonitis. Por lo que se ordena nueva laparotomía exploratoria, en la que se registra un absceso intrabdominal, teniendo como complicación evidente, una cirugía sucia.
6. El 25 de enero de 2019 el paciente es dado de alta.
7.  El 28 de enero de 2019 el señor MONTAÑA reingreso al servicio de urgencias del Hospital Departamental María Inmaculada, requiriendo valoración de medicina general dentro de la que se registra fistula entero cutánea con drenaje fecal abundante.
8. El 29 de enero de 2019 se ordena la remisión del paciente a un hospital de nivel superior para manejo interdisciplinario por cirugía general y nutrición.
9. El 31 de enero de 2019, el señor MONTAÑA es trasladado a la CLÍNICA UROS de la ciudad de Neiva, en donde es valorado por el especialista en cirugía general y equipo interdisciplinario. 
10. En esta institución el paciente tuvo una evolución tórpida, tal y como se consignó pro el cirujano general el día 12 de febrero por fistula de intestino delgado con reaparición de respuesta inflamatoria sistémica y tendencia a la taquicardia.
11. El 13 de febrero de 2019, el paciente es intervenido quirúrgicamente con nota operatoria de sepsis de origen abdominal. Ese mismo día el paciente fallece.
12. Como consecuencia de la muerte, la familia alega el pago de la suma de $2.300.000 por concepto de servicios funerarios. </t>
  </si>
  <si>
    <t>1 DE FEBRERO DE 2023</t>
  </si>
  <si>
    <t>13 DE FEBRERO DE 2019</t>
  </si>
  <si>
    <t>122462881 - APJ31592</t>
  </si>
  <si>
    <t>Rc profesional</t>
  </si>
  <si>
    <t>26/06/2018 - 26/06/2019</t>
  </si>
  <si>
    <t>De la demanda:</t>
  </si>
  <si>
    <t>• Excepciones planteadas por quien formuló el llamamiento</t>
  </si>
  <si>
    <t>X</t>
  </si>
  <si>
    <t>• Inexistencia de falla médica</t>
  </si>
  <si>
    <t>• Inexistencia de nexo de causalidad</t>
  </si>
  <si>
    <t>• Inexistencia y/o sobreestimación de los perjucios solicitados en la demanda</t>
  </si>
  <si>
    <t>Del llamamiento</t>
  </si>
  <si>
    <t>Perjuicios morales subjetivados</t>
  </si>
  <si>
    <t>Deducible</t>
  </si>
  <si>
    <t>Coaseguro</t>
  </si>
  <si>
    <r>
      <t xml:space="preserve">FRENTE A LA </t>
    </r>
    <r>
      <rPr>
        <b/>
        <sz val="11"/>
        <color theme="1"/>
        <rFont val="Calibri"/>
        <family val="2"/>
        <scheme val="minor"/>
      </rPr>
      <t>CONTESTACIÓN DE LA DEMANDA</t>
    </r>
    <r>
      <rPr>
        <sz val="11"/>
        <color theme="1"/>
        <rFont val="Calibri"/>
        <family val="2"/>
        <scheme val="minor"/>
      </rPr>
      <t xml:space="preserve">, SE FORMULARON LAS SIGUIENTES PRETENSIONES:
1. EXCEPCIONES PLANTEADAS POR QUIEN FORMULÓ EL LLAMAMIENTO EN GARANTÍA A MII REPRESENTADA.
2.INEXISTENCIA DE RESPONSABILIDAD DE LA CLÍNICA UROS S.A.S. POR
AUSENCIA DE FALLA DEL SERVICIO.
3. INEXISTENCIA DE FALLA MÉDICA COMO CONSECUENCIA DE LA PRESTACIÓN DEL SERVICIO MÉDICO Y TRATAMIENTO ADECUADO, DILIGENTE, CUIDADOSO, CARENTE DE CULPA Y REALIZADO CONFORME A LOS PROTOCOLOS DE SALUD POR PARTE DEL CLÍNICA UROS S.A.S.
4. INEXISTENTE RELACIÓN DE CAUSALIDAD ENTRE EL DAÑO O PERJUICIO
ALEGADO POR LA PARTE ACTORA Y LA ACTUACIÓN DEL CLÍNICA UROS
S.A.S
5. DESATENCIÓN DEL RÉGIMEN JURÍDICO DE LA RESPONSABILIDAD MÉDICA – INCUMPLIMIENTO DEL DEBER DE PROBAR EL ERROR MÉDICO POR LA PARTE DEMANDANTE.
6. FALTA DE LEGITIMACIÓN EN LA CAUSA POR ACTIVA DE LOS SEÑORES
SANDRA MILENA LAISECA VARGAS, LAURA CAMILA MONTAÑA LAISECA,
LADY STEFANNY CHAMORRO LAISECA, LUCEDILA MONTAÑA DE VANEGAS y LIGIA MONTAÑA CORTES.
7. LOS PERJUICIOS MORALES SOLICITADOS DESCONOCEN LOS LÍMITES
JURISPRUDENCIALES ESTABLECIDOS POR EL MÁXIMO ÓRGANO DE LA
JURISDICCIÓN CONTENCIOSO ADMINISTRATIVA.
8.IMPROCEDENCIA Y FALTA DE PRUEBA DEL DAÑO EMERGENTE
9. GENERICA O INNOMINADA.
FRENTE A LA </t>
    </r>
    <r>
      <rPr>
        <b/>
        <sz val="11"/>
        <color theme="1"/>
        <rFont val="Calibri"/>
        <family val="2"/>
        <scheme val="minor"/>
      </rPr>
      <t>CONTESTACIÓN AL LLAMAMIENTO EN GARANTÍA</t>
    </r>
    <r>
      <rPr>
        <sz val="11"/>
        <color theme="1"/>
        <rFont val="Calibri"/>
        <family val="2"/>
        <scheme val="minor"/>
      </rPr>
      <t xml:space="preserve">, SE FORMULARON LAS SIGUIENTES:
1. NO EXISTE OBLIGACIÓN INDEMNIZATORIA A CARGO DE ALLIANZ SEGUROS S.A., TODA VEZ QUE NO SE HA REALIZADO EL RIESGO ASEGURADO EN EL CONTRATO DE SEGURO No. 022292076/0.
2. RIESGOS EXPRESAMENTE EXCLUIDOS EN LA PÓLIZA DE RESPONSABILIDAD CIVIL PROFESIONAL CLÍNICAS Y HOSPITALES No. 022292076/0.
3. CARÁCTER MERAMENTE INDEMNIZATORIO QUE REVISTEN LOS
CONTRATOS DE SEGUROS.
4. EN CUALQUIER CASO, DE NINGUNA FORMA SE PODRÁ EXCEDER EL LÍMITE DEL VALOR ASEGURADO EN LA PÓLIZA No. 022292076/0.
5. LÍMITES MÁXIMOS DE RESPONSABILIDAD DEL ASEGURADOR EN LO
ATINENTE AL DEDUCIBLE EN LA PÓLIZA 022292076/0.
6. GENERICA O INNOMINADA.
</t>
    </r>
  </si>
  <si>
    <t>Como liquidación objetiva de perjuicios se llegó al total de $615.960.000. A este valor se llegó de la siguiente manera:
1. Perjuicios morales subjetivados:  Sobre este supuesto, debe esclarecerse que de la verificación realizada al caso en concreto se observa como las pretensiones por este perjuicio, se fundamentan en la muerte del señor Onias Montaña (Q.E.P.D.). Por lo anterior, solo se tendrá en cuenta para la valoración de este concepto, los hechos surtidos en la sede de la entidad asegurada, por la suma total de $684.400.000 discriminada así: 
Se tomó en cuenta como indemnización por perjuicios morales subjetivados, la suma equivalente a 100 SMLMV para la señora Ana Lucia Montaña Vargas, en calidad de hija del señor Onias Montaña ($100.000.000); 100 SMLMV para su hija, Gloria Montaña Vargas ($100.000.000); 50 SMLMV para su hermano, el señor Sigifredo Montaño Cortes ($50.000.000); 50 SMLMV para su nieto, el señor Juan Camilo Montaña ($50.000.000); 50 SMLMV para su nieto, el señor Bleyder Stiwen Chinbi Montaña ($50.000.000); 50 SMLMV para su nieto, el señor Wilson Fabian Horta Montaña ($50.000.000); 50 SMLMV para su nieto, el señor Diego Andrés Horta Montaña ($50.000.000). Por otro lado, pese a que no se ha soportado el vínculo en calidad de tercer grado de consanguinidad y que en caso de no soportarse los requisitos establecidos por la jurisprudencia para este grado de consanguinidad el valor será no reconocido, se tiene igualmente a efectos de esta cuantificación, 35 SMLMV para su sobrino, el señor Edward Montaño Sierra ($35.000.000); 35 SMLMV para su sobrina, la señora Erika Tatiana Montaño Sierra ($35.000.000); 35 SMLMV para su sobrino, el señor Esneider Montaño Sierra ($35.000.000); 35 SMLMV para su sobrina, Ana Milena Montaño Sierra, y 35 SMLMV para su sobrino, el señor Ever Montaño Sierra ($35.000.000).
A este valor se llegó, teniendo en cuenta los baremos indemnizatorios establecidos por el Consejo de Estado mediante Sentencia de Unificación del 28 de agosto de 2014. Consejero Ponente: Jaime Orlando Santofimio.
En este sentido se ha de aclarar que frente a las señoras SANDRA MILENA LAISECA VARGAS, LAURA CAMILA MONTAÑA LAISECA, LADY STEFANNY CHAMORRO LAISECA, LUCEDILA MONTAÑA DE VANEGAS y LIGIA MONTAÑA CORTES no se soportó mediante los medios idóneos el presunto vinculo consanguíneo o de afinidad con el occiso. No obstante, existe una posibilidad de que el Juez considere que se reunieron los requisitos para la acreditación de dicho vinculo. Lo que dependerá de la etapa probatoria.
2. Daño emergente: No se reconocerá ningún monto por este concepto, en tanto, la parte demandante a través de su dicho solicitó el pago de la suma de $2.300.000, por concepto de servicios funerarios prestados por la BASILICIA FUNERALES para las exequias del señor Montaña Cortes, situación que no fue soportada a través de las documentales pertinentes para respaldar este hecho o erogación. De tal forma que, dicha suma, primero no obedeció a una situación derivada de la atención diligente y prudente prestada por la asegurada y segundo, no ha sido soportado a través de los medios dispuestos en el Estatuto Tributario como elementos contables. 
Del monto total de $684.400.000 se descuenta el deducible correspondiente al 10% del valor a indemnizar ($68.440.000) tal como quedó pactado en la póliza, para un monto total $615.960.000.</t>
  </si>
  <si>
    <t>La contingencia se califica como EVENTUAL, por las siguientes razones:
Lo primero que debe tomarse en consideración es que la Póliza de Responsabilidad Civil Profesional Clínicas y Hospitales No. 022292076/0 por la cual ALLIANZ SEGUROS S.A., fue llamada en garantía, cuyo tomador y asegurado es la Clínica Uros, presta cobertura material y temporal de conformidad con los hechos y pretensiones expuestos en el líbelo de la demanda. Frente a la cobertura material, la misma se configura en tanto ampara la responsabilidad civil profesional, pretensión que se le endilga a la asegurada. Ahora bien, frente a la cobertura temporal, debe decirse que su modalidad es SUNSET, la cual ampara la Responsabilidad Civil Extracontractual del asegurado por los daños causados a terceros durante la vigencia de la póliza y cuyas consecuencias sean reclamadas al asegurado o al asegurador durante la misma vigencia o dentro de los 2 años siguientes a su terminación, con una vigencia comprendida desde el 26 de junio de 2016 hasta el 25 de junio 2019, motivo por el cual, teniendo en cuenta que el fallecimiento del señor Onias Montaña, ocurrió el 13 de febrero de 2019 en la Clínica Uros, esto es, dentro del período de amparo, y que además su reclamación inicial, se presentó con la radicación de la solicitud de conciliación dentro de los dos años posteriores a la terminación de al vigencia, el 18 de marzo de 2021.
Sin perjuicio de lo anterior, frente a la responsabilidad de la clínica en la prestación del servicio médico, se exalta que el señor Onias Montaña (Q.E.P.D.) ingresó el 31 de enero de 2019 siendo remitido del Hospital Departamental María Inmaculada con una preexistencia consecuente con peritonitis y evolución desfavorable que conllevó a su deterioro, sepsis generalizada y consecuente muerte el 13 de febrero de ese mismo año. No obstante, no puede perderse de vista que pese al pronóstico del paciente, la atención médica fue prestada de manera prudente, comprometida y conforme con la Lex Artis, desde el momento mismo del ingreso, evento desde el cual se suministraron los medicamentos idóneos para estabilizar sus signos, prestándole los tratamientos reconocidos e informando los riesgos derivados de estos, los cuales fueron plenamente aceptados, sin respuestas positivas por parte del señor Montaña a los tratamientos efectuados. De manera tal, que sólo será con la práctica de las pruebas que se determinará la conducta de los médicos estuvo acorde con la atención esperada.
Lo anterior, sin perjuicio del carácter contingente del proceso.</t>
  </si>
  <si>
    <t xml:space="preserve">CONCEPTO DE CONCILIACIÓN 330 </t>
  </si>
  <si>
    <t>CONTINGENCIA</t>
  </si>
  <si>
    <t xml:space="preserve">SUMA SOLICITADA </t>
  </si>
  <si>
    <t>COMENTARIOS ABOGADO EXTERNO</t>
  </si>
  <si>
    <t>AUTORIZACIÓN COMPAÑÍA SUMA</t>
  </si>
  <si>
    <t xml:space="preserve">AUTORIZACIÓN COMPAÑÍA COMENTARIOS </t>
  </si>
  <si>
    <t>122462881 - Apl. 123285</t>
  </si>
  <si>
    <t>E.S.E. HOSPITAL MARIA INMACULADA - CLÍNICA UROS</t>
  </si>
  <si>
    <t>E.S.E. HOSPITAL MARIA INMACULADA</t>
  </si>
  <si>
    <t xml:space="preserve">ANA LUCIA MONTAÑA VARGAS (HIJA)	
JUAN CAMILO MONTAÑA (NIETO)	
BLEYDER STIWEN CHINBI MONTAÑA (NIETO)	
SANDRA MILENA LAISECA VARGAS (HIJA)	
LAURA CAMILA MONTAÑA LAISECA (NIETA)	
LADY STEFANNY CHAMORRO LAISECA (NIETA)	
GLORIA MONTAÑA VARGAS (HIJA)	
WILSON FABIAN HORTA MONTAÑA ( NIETO)	
DIEGO ANDRES HORTA MONTAÑA (NIETO)	
SIGIFREDO MONTAÑO CORTES (HERMANO)	
EDWARD MONTAÑO SIERRA (SOBRINO)	
ERIKA TATIANA MONTAÑO SIERRA (SOBRINA)	
ESNEIDER MONTAÑO SIERRA (SOBRINO)	
ANA MILENA MONTAÑO SIERRA (SOBRINA)	
EVER MONTAÑO SIERRA (SOBRINO)	
LUCEDILA MONTAÑA DE VANEGAS (HERMANA)	
LIGIA MONTAÑA CORTES (HERMANA)	</t>
  </si>
  <si>
    <t>Dra. se cargó auto fija fecha audiencia para el 19 de marzo de 2025 a las 3:10 pm
- No se necesita representante legal.
- Se sugiere no conciliar, debido a la contingencia eventual del proceso.</t>
  </si>
  <si>
    <t xml:space="preserve">Asistimos a la diligencia sin áinimo concliatorio, pese a que la póliza presta cobertura,   no es clara la responsabilidad de nuestro asegurado, toda vez que el paciente ingreso con un avanzado cuadro de peritonitis, por lo cual, debemos esperar el desarrollo del periodo probatorio y allí determinar un ofrecimiento o la re calificación del proceso.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</si>
</sst>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_-;\-&quot;$&quot;\ * #,##0_-;_-&quot;$&quot;\ * &quot;-&quot;_-;_-@"/>
    <numFmt numFmtId="165" formatCode="&quot;$&quot;\ #,##0"/>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11"/>
      <name val="Calibri"/>
      <family val="2"/>
    </font>
  </fonts>
  <fills count="10">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theme="8" tint="0.79998168889431442"/>
        <bgColor indexed="64"/>
      </patternFill>
    </fill>
    <fill>
      <patternFill patternType="solid">
        <fgColor rgb="FFADB9CA"/>
        <bgColor rgb="FFADB9CA"/>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44" fontId="1" fillId="0" borderId="0" applyFont="0" applyFill="0" applyBorder="0" applyAlignment="0" applyProtection="0"/>
  </cellStyleXfs>
  <cellXfs count="7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8" xfId="0" applyBorder="1" applyAlignment="1">
      <alignment vertical="top"/>
    </xf>
    <xf numFmtId="0" fontId="7" fillId="9" borderId="13" xfId="0" applyFont="1" applyFill="1" applyBorder="1" applyAlignment="1">
      <alignment horizontal="center" vertical="top"/>
    </xf>
    <xf numFmtId="9" fontId="0" fillId="0" borderId="1" xfId="0" applyNumberFormat="1" applyBorder="1" applyAlignment="1">
      <alignment horizontal="justify" vertical="top"/>
    </xf>
    <xf numFmtId="0" fontId="7" fillId="9" borderId="14" xfId="0" applyFont="1" applyFill="1" applyBorder="1" applyAlignment="1">
      <alignment horizontal="center" vertical="top"/>
    </xf>
    <xf numFmtId="164" fontId="0" fillId="0" borderId="15" xfId="0" applyNumberFormat="1" applyBorder="1" applyAlignment="1">
      <alignment horizontal="left" vertical="top"/>
    </xf>
    <xf numFmtId="0" fontId="2" fillId="0" borderId="2" xfId="0" applyFont="1"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8" borderId="2" xfId="0" applyFill="1" applyBorder="1" applyAlignment="1">
      <alignment horizontal="left" vertical="top" wrapText="1"/>
    </xf>
    <xf numFmtId="0" fontId="0" fillId="8" borderId="3" xfId="0" applyFill="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3" fillId="2" borderId="4"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8" borderId="2" xfId="0" applyFill="1" applyBorder="1" applyAlignment="1">
      <alignment horizontal="left" vertical="top"/>
    </xf>
    <xf numFmtId="0" fontId="0" fillId="8" borderId="3" xfId="0" applyFill="1" applyBorder="1" applyAlignment="1">
      <alignment horizontal="left" vertical="top"/>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0" fillId="0" borderId="7" xfId="0" applyBorder="1" applyAlignment="1">
      <alignment horizontal="center" vertical="top"/>
    </xf>
    <xf numFmtId="0" fontId="0" fillId="0" borderId="8"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2" fillId="0" borderId="1" xfId="0" applyFont="1" applyBorder="1" applyAlignment="1">
      <alignment horizontal="justify" vertical="top"/>
    </xf>
    <xf numFmtId="42" fontId="0" fillId="5" borderId="0" xfId="1"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4" borderId="5" xfId="0" applyFill="1" applyBorder="1" applyAlignment="1">
      <alignment horizontal="left" vertical="top" wrapText="1"/>
    </xf>
    <xf numFmtId="0" fontId="0" fillId="4" borderId="7" xfId="0" applyFill="1" applyBorder="1" applyAlignment="1">
      <alignment horizontal="left" vertical="top" wrapText="1"/>
    </xf>
    <xf numFmtId="0" fontId="4" fillId="6" borderId="12" xfId="0" applyFont="1" applyFill="1" applyBorder="1" applyAlignment="1">
      <alignment horizontal="center" vertical="top"/>
    </xf>
    <xf numFmtId="0" fontId="4" fillId="6" borderId="6" xfId="0" applyFont="1" applyFill="1" applyBorder="1" applyAlignment="1">
      <alignment horizontal="center" vertical="top"/>
    </xf>
    <xf numFmtId="42" fontId="0" fillId="0" borderId="2" xfId="1" applyFont="1" applyBorder="1" applyAlignment="1">
      <alignment horizontal="center" vertical="top"/>
    </xf>
    <xf numFmtId="42" fontId="0" fillId="0" borderId="3" xfId="1" applyFont="1" applyBorder="1" applyAlignment="1">
      <alignment horizontal="center" vertical="top"/>
    </xf>
    <xf numFmtId="42" fontId="0" fillId="5" borderId="1" xfId="1" applyFont="1" applyFill="1" applyBorder="1" applyAlignment="1">
      <alignment horizontal="justify" vertical="top"/>
    </xf>
    <xf numFmtId="165" fontId="0" fillId="5" borderId="1" xfId="1" applyNumberFormat="1" applyFont="1" applyFill="1" applyBorder="1" applyAlignment="1">
      <alignment horizontal="justify" vertical="top"/>
    </xf>
    <xf numFmtId="165" fontId="0" fillId="5" borderId="1" xfId="2" applyNumberFormat="1" applyFont="1" applyFill="1" applyBorder="1" applyAlignment="1">
      <alignment horizontal="center"/>
    </xf>
    <xf numFmtId="0" fontId="0" fillId="5" borderId="1" xfId="0" applyFill="1" applyBorder="1" applyAlignment="1">
      <alignment horizontal="justify" vertical="top"/>
    </xf>
  </cellXfs>
  <cellStyles count="3">
    <cellStyle name="Moneda" xfId="2" builtinId="4"/>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WG00M.ROOTDOM.NET\BFS-HOME\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37"/>
  <sheetViews>
    <sheetView topLeftCell="A3" zoomScaleNormal="100" workbookViewId="0">
      <selection activeCell="B6" sqref="B6:C22"/>
    </sheetView>
  </sheetViews>
  <sheetFormatPr baseColWidth="10" defaultColWidth="0" defaultRowHeight="14.5" x14ac:dyDescent="0.35"/>
  <cols>
    <col min="1" max="1" width="46.1796875" style="7" bestFit="1" customWidth="1"/>
    <col min="2" max="2" width="63.81640625" style="7" customWidth="1"/>
    <col min="3" max="3" width="19.1796875" style="7" customWidth="1"/>
    <col min="4" max="4" width="11.453125" style="2" hidden="1" customWidth="1"/>
    <col min="5" max="16384" width="11.453125" style="2" hidden="1"/>
  </cols>
  <sheetData>
    <row r="1" spans="1:3" ht="18.5" x14ac:dyDescent="0.35">
      <c r="A1" s="35" t="s">
        <v>42</v>
      </c>
      <c r="B1" s="35"/>
      <c r="C1" s="35"/>
    </row>
    <row r="2" spans="1:3" x14ac:dyDescent="0.35">
      <c r="A2" s="5" t="s">
        <v>12</v>
      </c>
      <c r="B2" s="36" t="s">
        <v>113</v>
      </c>
      <c r="C2" s="36"/>
    </row>
    <row r="3" spans="1:3" x14ac:dyDescent="0.35">
      <c r="A3" s="5" t="s">
        <v>0</v>
      </c>
      <c r="B3" s="36" t="s">
        <v>114</v>
      </c>
      <c r="C3" s="36"/>
    </row>
    <row r="4" spans="1:3" x14ac:dyDescent="0.35">
      <c r="A4" s="5" t="s">
        <v>118</v>
      </c>
      <c r="B4" s="37" t="s">
        <v>173</v>
      </c>
      <c r="C4" s="38"/>
    </row>
    <row r="5" spans="1:3" x14ac:dyDescent="0.35">
      <c r="A5" s="5"/>
      <c r="B5" s="37" t="s">
        <v>116</v>
      </c>
      <c r="C5" s="38"/>
    </row>
    <row r="6" spans="1:3" x14ac:dyDescent="0.35">
      <c r="A6" s="5" t="s">
        <v>117</v>
      </c>
      <c r="B6" s="36" t="s">
        <v>119</v>
      </c>
      <c r="C6" s="36"/>
    </row>
    <row r="7" spans="1:3" x14ac:dyDescent="0.35">
      <c r="A7" s="5"/>
      <c r="B7" s="36" t="s">
        <v>120</v>
      </c>
      <c r="C7" s="36"/>
    </row>
    <row r="8" spans="1:3" x14ac:dyDescent="0.35">
      <c r="A8" s="5"/>
      <c r="B8" s="36" t="s">
        <v>121</v>
      </c>
      <c r="C8" s="36"/>
    </row>
    <row r="9" spans="1:3" x14ac:dyDescent="0.35">
      <c r="A9" s="5"/>
      <c r="B9" s="36" t="s">
        <v>122</v>
      </c>
      <c r="C9" s="36"/>
    </row>
    <row r="10" spans="1:3" x14ac:dyDescent="0.35">
      <c r="A10" s="5"/>
      <c r="B10" s="36" t="s">
        <v>123</v>
      </c>
      <c r="C10" s="36"/>
    </row>
    <row r="11" spans="1:3" x14ac:dyDescent="0.35">
      <c r="A11" s="5"/>
      <c r="B11" s="36" t="s">
        <v>124</v>
      </c>
      <c r="C11" s="36"/>
    </row>
    <row r="12" spans="1:3" x14ac:dyDescent="0.35">
      <c r="A12" s="5"/>
      <c r="B12" s="36" t="s">
        <v>125</v>
      </c>
      <c r="C12" s="36"/>
    </row>
    <row r="13" spans="1:3" x14ac:dyDescent="0.35">
      <c r="A13" s="5"/>
      <c r="B13" s="36" t="s">
        <v>126</v>
      </c>
      <c r="C13" s="36"/>
    </row>
    <row r="14" spans="1:3" x14ac:dyDescent="0.35">
      <c r="A14" s="5"/>
      <c r="B14" s="36" t="s">
        <v>127</v>
      </c>
      <c r="C14" s="36"/>
    </row>
    <row r="15" spans="1:3" x14ac:dyDescent="0.35">
      <c r="A15" s="5"/>
      <c r="B15" s="36" t="s">
        <v>128</v>
      </c>
      <c r="C15" s="36"/>
    </row>
    <row r="16" spans="1:3" x14ac:dyDescent="0.35">
      <c r="A16" s="5"/>
      <c r="B16" s="36" t="s">
        <v>129</v>
      </c>
      <c r="C16" s="36"/>
    </row>
    <row r="17" spans="1:3" x14ac:dyDescent="0.35">
      <c r="A17" s="5"/>
      <c r="B17" s="36" t="s">
        <v>130</v>
      </c>
      <c r="C17" s="36"/>
    </row>
    <row r="18" spans="1:3" x14ac:dyDescent="0.35">
      <c r="A18" s="5"/>
      <c r="B18" s="36" t="s">
        <v>131</v>
      </c>
      <c r="C18" s="36"/>
    </row>
    <row r="19" spans="1:3" x14ac:dyDescent="0.35">
      <c r="A19" s="5"/>
      <c r="B19" s="36" t="s">
        <v>132</v>
      </c>
      <c r="C19" s="36"/>
    </row>
    <row r="20" spans="1:3" x14ac:dyDescent="0.35">
      <c r="A20" s="5"/>
      <c r="B20" s="36" t="s">
        <v>133</v>
      </c>
      <c r="C20" s="36"/>
    </row>
    <row r="21" spans="1:3" x14ac:dyDescent="0.35">
      <c r="A21" s="5"/>
      <c r="B21" s="36" t="s">
        <v>134</v>
      </c>
      <c r="C21" s="36"/>
    </row>
    <row r="22" spans="1:3" x14ac:dyDescent="0.35">
      <c r="A22" s="5"/>
      <c r="B22" s="36" t="s">
        <v>135</v>
      </c>
      <c r="C22" s="36"/>
    </row>
    <row r="23" spans="1:3" x14ac:dyDescent="0.35">
      <c r="A23" s="5" t="s">
        <v>112</v>
      </c>
      <c r="B23" s="36" t="s">
        <v>136</v>
      </c>
      <c r="C23" s="36"/>
    </row>
    <row r="24" spans="1:3" x14ac:dyDescent="0.35">
      <c r="A24" s="5" t="s">
        <v>2</v>
      </c>
      <c r="B24" s="36" t="s">
        <v>137</v>
      </c>
      <c r="C24" s="36"/>
    </row>
    <row r="25" spans="1:3" x14ac:dyDescent="0.35">
      <c r="A25" s="5" t="s">
        <v>3</v>
      </c>
      <c r="B25" s="32" t="s">
        <v>148</v>
      </c>
      <c r="C25" s="32"/>
    </row>
    <row r="26" spans="1:3" x14ac:dyDescent="0.35">
      <c r="A26" s="5" t="s">
        <v>4</v>
      </c>
      <c r="B26" s="32" t="s">
        <v>138</v>
      </c>
      <c r="C26" s="32"/>
    </row>
    <row r="27" spans="1:3" x14ac:dyDescent="0.35">
      <c r="A27" s="5" t="s">
        <v>5</v>
      </c>
      <c r="B27" s="32" t="s">
        <v>139</v>
      </c>
      <c r="C27" s="32"/>
    </row>
    <row r="28" spans="1:3" ht="21" customHeight="1" x14ac:dyDescent="0.35">
      <c r="A28" s="5" t="s">
        <v>28</v>
      </c>
      <c r="B28" s="33" t="s">
        <v>140</v>
      </c>
      <c r="C28" s="34"/>
    </row>
    <row r="29" spans="1:3" x14ac:dyDescent="0.35">
      <c r="A29" s="40" t="s">
        <v>6</v>
      </c>
      <c r="B29" s="32" t="s">
        <v>146</v>
      </c>
      <c r="C29" s="36"/>
    </row>
    <row r="30" spans="1:3" ht="30" customHeight="1" x14ac:dyDescent="0.35">
      <c r="A30" s="40"/>
      <c r="B30" s="36"/>
      <c r="C30" s="36"/>
    </row>
    <row r="31" spans="1:3" x14ac:dyDescent="0.35">
      <c r="A31" s="40"/>
      <c r="B31" s="36"/>
      <c r="C31" s="36"/>
    </row>
    <row r="32" spans="1:3" x14ac:dyDescent="0.35">
      <c r="A32" s="5" t="s">
        <v>7</v>
      </c>
      <c r="B32" s="36" t="s">
        <v>144</v>
      </c>
      <c r="C32" s="36"/>
    </row>
    <row r="33" spans="1:3" ht="33.75" customHeight="1" x14ac:dyDescent="0.35">
      <c r="A33" s="5" t="s">
        <v>8</v>
      </c>
      <c r="B33" s="36" t="s">
        <v>145</v>
      </c>
      <c r="C33" s="36"/>
    </row>
    <row r="34" spans="1:3" ht="33.75" customHeight="1" x14ac:dyDescent="0.35">
      <c r="A34" s="5" t="s">
        <v>9</v>
      </c>
      <c r="B34" s="36" t="s">
        <v>141</v>
      </c>
      <c r="C34" s="36"/>
    </row>
    <row r="35" spans="1:3" ht="33.75" customHeight="1" x14ac:dyDescent="0.35">
      <c r="A35" s="5" t="s">
        <v>43</v>
      </c>
      <c r="B35" s="37" t="s">
        <v>142</v>
      </c>
      <c r="C35" s="38"/>
    </row>
    <row r="36" spans="1:3" x14ac:dyDescent="0.35">
      <c r="A36" s="5" t="s">
        <v>10</v>
      </c>
      <c r="B36" s="39" t="s">
        <v>143</v>
      </c>
      <c r="C36" s="39"/>
    </row>
    <row r="37" spans="1:3" x14ac:dyDescent="0.35">
      <c r="A37" s="5" t="s">
        <v>11</v>
      </c>
      <c r="B37" s="36" t="s">
        <v>147</v>
      </c>
      <c r="C37" s="36"/>
    </row>
  </sheetData>
  <mergeCells count="36">
    <mergeCell ref="B16:C16"/>
    <mergeCell ref="B17:C17"/>
    <mergeCell ref="B18:C18"/>
    <mergeCell ref="B19:C19"/>
    <mergeCell ref="B22:C22"/>
    <mergeCell ref="B20:C20"/>
    <mergeCell ref="B21:C21"/>
    <mergeCell ref="B11:C11"/>
    <mergeCell ref="B12:C12"/>
    <mergeCell ref="B13:C13"/>
    <mergeCell ref="B14:C14"/>
    <mergeCell ref="B15:C15"/>
    <mergeCell ref="B36:C36"/>
    <mergeCell ref="B37:C37"/>
    <mergeCell ref="A29:A31"/>
    <mergeCell ref="B29:C31"/>
    <mergeCell ref="B32:C32"/>
    <mergeCell ref="B33:C33"/>
    <mergeCell ref="B34:C34"/>
    <mergeCell ref="B35:C35"/>
    <mergeCell ref="B25:C25"/>
    <mergeCell ref="B26:C26"/>
    <mergeCell ref="B27:C27"/>
    <mergeCell ref="B28:C28"/>
    <mergeCell ref="A1:C1"/>
    <mergeCell ref="B24:C24"/>
    <mergeCell ref="B2:C2"/>
    <mergeCell ref="B3:C3"/>
    <mergeCell ref="B4:C4"/>
    <mergeCell ref="B6:C6"/>
    <mergeCell ref="B23:C23"/>
    <mergeCell ref="B5:C5"/>
    <mergeCell ref="B7:C7"/>
    <mergeCell ref="B8:C8"/>
    <mergeCell ref="B9:C9"/>
    <mergeCell ref="B10:C10"/>
  </mergeCells>
  <pageMargins left="0.7" right="0.7" top="0.75" bottom="0.75" header="0.3" footer="0.3"/>
  <pageSetup orientation="portrait" copies="0"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58"/>
  <sheetViews>
    <sheetView workbookViewId="0">
      <selection activeCell="B2" sqref="B2:C2"/>
    </sheetView>
  </sheetViews>
  <sheetFormatPr baseColWidth="10" defaultColWidth="0" defaultRowHeight="14.5" x14ac:dyDescent="0.35"/>
  <cols>
    <col min="1" max="1" width="44.453125" customWidth="1"/>
    <col min="2" max="2" width="25.81640625" customWidth="1"/>
    <col min="3" max="3" width="57.26953125" customWidth="1"/>
    <col min="4" max="16384" width="11.453125" hidden="1"/>
  </cols>
  <sheetData>
    <row r="1" spans="1:3" ht="18.5" x14ac:dyDescent="0.35">
      <c r="A1" s="45" t="s">
        <v>41</v>
      </c>
      <c r="B1" s="45"/>
      <c r="C1" s="45"/>
    </row>
    <row r="2" spans="1:3" x14ac:dyDescent="0.35">
      <c r="A2" s="13" t="s">
        <v>26</v>
      </c>
      <c r="B2" s="37" t="s">
        <v>149</v>
      </c>
      <c r="C2" s="38"/>
    </row>
    <row r="3" spans="1:3" x14ac:dyDescent="0.35">
      <c r="A3" s="5" t="s">
        <v>12</v>
      </c>
      <c r="B3" s="36" t="str">
        <f>'GENERALES NOTA 322'!B2:C2</f>
        <v>18-001-33-33-004-2021-00163-00</v>
      </c>
      <c r="C3" s="36"/>
    </row>
    <row r="4" spans="1:3" x14ac:dyDescent="0.35">
      <c r="A4" s="5" t="s">
        <v>0</v>
      </c>
      <c r="B4" s="36" t="str">
        <f>'GENERALES NOTA 322'!B3:C3</f>
        <v>JUZGADO CUARTO (4°) ADMINISTRATIVO DE FLORENCIA - CAQUETÁ</v>
      </c>
      <c r="C4" s="36"/>
    </row>
    <row r="5" spans="1:3" x14ac:dyDescent="0.35">
      <c r="A5" s="5" t="s">
        <v>111</v>
      </c>
      <c r="B5" s="36" t="str">
        <f>'GENERALES NOTA 322'!B4:C4</f>
        <v>E.S.E. HOSPITAL MARIA INMACULADA</v>
      </c>
      <c r="C5" s="36"/>
    </row>
    <row r="6" spans="1:3" x14ac:dyDescent="0.35">
      <c r="A6" s="5" t="s">
        <v>1</v>
      </c>
      <c r="B6" s="36" t="str">
        <f>'GENERALES NOTA 322'!B6:C6</f>
        <v>ANA LUCIA MONTAÑA VARGAS (HIJA)</v>
      </c>
      <c r="C6" s="36"/>
    </row>
    <row r="7" spans="1:3" x14ac:dyDescent="0.35">
      <c r="A7" s="5" t="s">
        <v>112</v>
      </c>
      <c r="B7" s="36" t="str">
        <f>'GENERALES NOTA 322'!B23:C23</f>
        <v>LLAMADA EN GARANTÍA</v>
      </c>
      <c r="C7" s="36"/>
    </row>
    <row r="8" spans="1:3" x14ac:dyDescent="0.35">
      <c r="A8" s="13" t="s">
        <v>27</v>
      </c>
      <c r="B8" s="36">
        <v>22292076</v>
      </c>
      <c r="C8" s="36"/>
    </row>
    <row r="9" spans="1:3" x14ac:dyDescent="0.35">
      <c r="A9" s="13" t="s">
        <v>28</v>
      </c>
      <c r="B9" s="36" t="s">
        <v>150</v>
      </c>
      <c r="C9" s="36"/>
    </row>
    <row r="10" spans="1:3" x14ac:dyDescent="0.35">
      <c r="A10" s="13" t="s">
        <v>79</v>
      </c>
      <c r="B10" s="13">
        <v>1200000000</v>
      </c>
      <c r="C10" s="14"/>
    </row>
    <row r="11" spans="1:3" x14ac:dyDescent="0.35">
      <c r="A11" s="13" t="s">
        <v>61</v>
      </c>
      <c r="B11" s="46" t="s">
        <v>72</v>
      </c>
      <c r="C11" s="47"/>
    </row>
    <row r="12" spans="1:3" x14ac:dyDescent="0.35">
      <c r="A12" s="13" t="s">
        <v>29</v>
      </c>
      <c r="B12" s="36" t="s">
        <v>151</v>
      </c>
      <c r="C12" s="36"/>
    </row>
    <row r="13" spans="1:3" x14ac:dyDescent="0.35">
      <c r="A13" s="13" t="s">
        <v>30</v>
      </c>
      <c r="B13" s="36" t="s">
        <v>33</v>
      </c>
      <c r="C13" s="36"/>
    </row>
    <row r="14" spans="1:3" x14ac:dyDescent="0.35">
      <c r="A14" s="13" t="s">
        <v>31</v>
      </c>
      <c r="B14" s="36" t="s">
        <v>33</v>
      </c>
      <c r="C14" s="36"/>
    </row>
    <row r="15" spans="1:3" x14ac:dyDescent="0.35">
      <c r="A15" s="49" t="s">
        <v>32</v>
      </c>
      <c r="B15" s="36" t="s">
        <v>76</v>
      </c>
      <c r="C15" s="36"/>
    </row>
    <row r="16" spans="1:3" x14ac:dyDescent="0.35">
      <c r="A16" s="50"/>
      <c r="B16" s="9" t="s">
        <v>40</v>
      </c>
      <c r="C16" s="10" t="s">
        <v>16</v>
      </c>
    </row>
    <row r="17" spans="1:3" x14ac:dyDescent="0.35">
      <c r="A17" s="50"/>
      <c r="B17" s="11"/>
      <c r="C17" s="11"/>
    </row>
    <row r="18" spans="1:3" x14ac:dyDescent="0.35">
      <c r="A18" s="50"/>
      <c r="B18" s="11"/>
      <c r="C18" s="11"/>
    </row>
    <row r="19" spans="1:3" x14ac:dyDescent="0.35">
      <c r="A19" s="50"/>
      <c r="B19" s="11"/>
      <c r="C19" s="11"/>
    </row>
    <row r="20" spans="1:3" x14ac:dyDescent="0.35">
      <c r="A20" s="13" t="s">
        <v>25</v>
      </c>
      <c r="B20" s="36" t="s">
        <v>34</v>
      </c>
      <c r="C20" s="36"/>
    </row>
    <row r="21" spans="1:3" x14ac:dyDescent="0.35">
      <c r="A21" s="13" t="s">
        <v>62</v>
      </c>
      <c r="B21" s="46"/>
      <c r="C21" s="47"/>
    </row>
    <row r="22" spans="1:3" x14ac:dyDescent="0.35">
      <c r="A22" s="13" t="s">
        <v>17</v>
      </c>
      <c r="B22" s="36" t="s">
        <v>24</v>
      </c>
      <c r="C22" s="36"/>
    </row>
    <row r="23" spans="1:3" x14ac:dyDescent="0.35">
      <c r="A23" s="13" t="s">
        <v>77</v>
      </c>
      <c r="B23" s="36" t="s">
        <v>34</v>
      </c>
      <c r="C23" s="36"/>
    </row>
    <row r="24" spans="1:3" x14ac:dyDescent="0.35">
      <c r="A24" s="13" t="s">
        <v>39</v>
      </c>
      <c r="B24" s="36"/>
      <c r="C24" s="36"/>
    </row>
    <row r="25" spans="1:3" x14ac:dyDescent="0.35">
      <c r="A25" s="12" t="s">
        <v>78</v>
      </c>
      <c r="B25" s="36" t="s">
        <v>33</v>
      </c>
      <c r="C25" s="36"/>
    </row>
    <row r="26" spans="1:3" x14ac:dyDescent="0.35">
      <c r="A26" s="48" t="s">
        <v>65</v>
      </c>
      <c r="B26" s="48"/>
      <c r="C26" s="48"/>
    </row>
    <row r="27" spans="1:3" x14ac:dyDescent="0.35">
      <c r="A27" s="41" t="s">
        <v>152</v>
      </c>
      <c r="B27" s="42"/>
      <c r="C27" s="22"/>
    </row>
    <row r="28" spans="1:3" x14ac:dyDescent="0.35">
      <c r="A28" s="43" t="s">
        <v>153</v>
      </c>
      <c r="B28" s="44"/>
      <c r="C28" s="22" t="s">
        <v>154</v>
      </c>
    </row>
    <row r="29" spans="1:3" x14ac:dyDescent="0.35">
      <c r="A29" s="43" t="s">
        <v>155</v>
      </c>
      <c r="B29" s="44"/>
      <c r="C29" s="23" t="s">
        <v>154</v>
      </c>
    </row>
    <row r="30" spans="1:3" x14ac:dyDescent="0.35">
      <c r="A30" s="43" t="s">
        <v>156</v>
      </c>
      <c r="B30" s="44"/>
      <c r="C30" s="22" t="s">
        <v>154</v>
      </c>
    </row>
    <row r="31" spans="1:3" x14ac:dyDescent="0.35">
      <c r="A31" s="43" t="s">
        <v>157</v>
      </c>
      <c r="B31" s="44"/>
      <c r="C31" s="22" t="s">
        <v>154</v>
      </c>
    </row>
    <row r="32" spans="1:3" x14ac:dyDescent="0.35">
      <c r="A32" s="54" t="s">
        <v>158</v>
      </c>
      <c r="B32" s="55"/>
      <c r="C32" s="24"/>
    </row>
    <row r="33" spans="1:3" x14ac:dyDescent="0.35">
      <c r="A33" s="43" t="s">
        <v>38</v>
      </c>
      <c r="B33" s="44"/>
      <c r="C33" s="22" t="s">
        <v>154</v>
      </c>
    </row>
    <row r="34" spans="1:3" x14ac:dyDescent="0.35">
      <c r="A34" s="43" t="s">
        <v>37</v>
      </c>
      <c r="B34" s="44"/>
      <c r="C34" s="22" t="s">
        <v>154</v>
      </c>
    </row>
    <row r="35" spans="1:3" x14ac:dyDescent="0.35">
      <c r="A35" s="56" t="s">
        <v>36</v>
      </c>
      <c r="B35" s="57"/>
      <c r="C35" s="23"/>
    </row>
    <row r="36" spans="1:3" x14ac:dyDescent="0.35">
      <c r="A36" s="43" t="s">
        <v>14</v>
      </c>
      <c r="B36" s="44"/>
      <c r="C36" s="22"/>
    </row>
    <row r="37" spans="1:3" x14ac:dyDescent="0.35">
      <c r="A37" s="43" t="s">
        <v>15</v>
      </c>
      <c r="B37" s="44"/>
      <c r="C37" s="22"/>
    </row>
    <row r="38" spans="1:3" x14ac:dyDescent="0.35">
      <c r="A38" s="43" t="s">
        <v>35</v>
      </c>
      <c r="B38" s="44"/>
      <c r="C38" s="22" t="s">
        <v>154</v>
      </c>
    </row>
    <row r="39" spans="1:3" x14ac:dyDescent="0.35">
      <c r="A39" s="37" t="s">
        <v>96</v>
      </c>
      <c r="B39" s="38"/>
      <c r="C39" s="24"/>
    </row>
    <row r="40" spans="1:3" x14ac:dyDescent="0.35">
      <c r="A40" s="25" t="s">
        <v>108</v>
      </c>
      <c r="B40" s="25"/>
      <c r="C40" s="25"/>
    </row>
    <row r="41" spans="1:3" x14ac:dyDescent="0.35">
      <c r="A41" s="52" t="s">
        <v>90</v>
      </c>
      <c r="B41" s="52"/>
      <c r="C41" s="52"/>
    </row>
    <row r="42" spans="1:3" x14ac:dyDescent="0.35">
      <c r="A42" s="51" t="s">
        <v>91</v>
      </c>
      <c r="B42" s="51"/>
      <c r="C42" s="11"/>
    </row>
    <row r="43" spans="1:3" x14ac:dyDescent="0.35">
      <c r="A43" s="51" t="s">
        <v>92</v>
      </c>
      <c r="B43" s="51"/>
      <c r="C43" s="11"/>
    </row>
    <row r="44" spans="1:3" x14ac:dyDescent="0.35">
      <c r="A44" s="51" t="s">
        <v>93</v>
      </c>
      <c r="B44" s="51"/>
      <c r="C44" s="11"/>
    </row>
    <row r="45" spans="1:3" x14ac:dyDescent="0.35">
      <c r="A45" s="51" t="s">
        <v>94</v>
      </c>
      <c r="B45" s="51"/>
      <c r="C45" s="11"/>
    </row>
    <row r="46" spans="1:3" x14ac:dyDescent="0.35">
      <c r="A46" s="51" t="s">
        <v>95</v>
      </c>
      <c r="B46" s="51"/>
      <c r="C46" s="11"/>
    </row>
    <row r="47" spans="1:3" x14ac:dyDescent="0.35">
      <c r="A47" s="51" t="s">
        <v>97</v>
      </c>
      <c r="B47" s="51"/>
      <c r="C47" s="11"/>
    </row>
    <row r="48" spans="1:3" x14ac:dyDescent="0.35">
      <c r="A48" s="51" t="s">
        <v>98</v>
      </c>
      <c r="B48" s="51"/>
      <c r="C48" s="11"/>
    </row>
    <row r="49" spans="1:3" x14ac:dyDescent="0.35">
      <c r="A49" s="51" t="s">
        <v>99</v>
      </c>
      <c r="B49" s="51"/>
      <c r="C49" s="11"/>
    </row>
    <row r="50" spans="1:3" x14ac:dyDescent="0.35">
      <c r="A50" s="51" t="s">
        <v>100</v>
      </c>
      <c r="B50" s="51"/>
      <c r="C50" s="11"/>
    </row>
    <row r="51" spans="1:3" x14ac:dyDescent="0.35">
      <c r="A51" s="51" t="s">
        <v>101</v>
      </c>
      <c r="B51" s="51"/>
      <c r="C51" s="11"/>
    </row>
    <row r="52" spans="1:3" x14ac:dyDescent="0.35">
      <c r="A52" s="51" t="s">
        <v>102</v>
      </c>
      <c r="B52" s="51"/>
      <c r="C52" s="11"/>
    </row>
    <row r="53" spans="1:3" x14ac:dyDescent="0.35">
      <c r="A53" s="51" t="s">
        <v>103</v>
      </c>
      <c r="B53" s="51"/>
      <c r="C53" s="11"/>
    </row>
    <row r="54" spans="1:3" x14ac:dyDescent="0.35">
      <c r="A54" s="51" t="s">
        <v>104</v>
      </c>
      <c r="B54" s="51"/>
      <c r="C54" s="11"/>
    </row>
    <row r="55" spans="1:3" x14ac:dyDescent="0.35">
      <c r="A55" s="51" t="s">
        <v>105</v>
      </c>
      <c r="B55" s="51"/>
      <c r="C55" s="11"/>
    </row>
    <row r="56" spans="1:3" x14ac:dyDescent="0.35">
      <c r="A56" s="51" t="s">
        <v>106</v>
      </c>
      <c r="B56" s="51"/>
      <c r="C56" s="11"/>
    </row>
    <row r="57" spans="1:3" x14ac:dyDescent="0.35">
      <c r="A57" s="51" t="s">
        <v>107</v>
      </c>
      <c r="B57" s="51"/>
      <c r="C57" s="11"/>
    </row>
    <row r="58" spans="1:3" x14ac:dyDescent="0.35">
      <c r="A58" s="53"/>
      <c r="B58" s="53"/>
      <c r="C58" s="11"/>
    </row>
  </sheetData>
  <mergeCells count="53">
    <mergeCell ref="A38:B38"/>
    <mergeCell ref="A39:B39"/>
    <mergeCell ref="A29:B29"/>
    <mergeCell ref="A30:B30"/>
    <mergeCell ref="A31:B31"/>
    <mergeCell ref="A32:B32"/>
    <mergeCell ref="A33:B33"/>
    <mergeCell ref="A34:B34"/>
    <mergeCell ref="A35:B35"/>
    <mergeCell ref="A36:B36"/>
    <mergeCell ref="A37:B37"/>
    <mergeCell ref="A53:B53"/>
    <mergeCell ref="A47:B47"/>
    <mergeCell ref="A48:B48"/>
    <mergeCell ref="A49:B49"/>
    <mergeCell ref="A50:B50"/>
    <mergeCell ref="A51:B51"/>
    <mergeCell ref="A52:B52"/>
    <mergeCell ref="A54:B54"/>
    <mergeCell ref="A55:B55"/>
    <mergeCell ref="A56:B56"/>
    <mergeCell ref="A57:B57"/>
    <mergeCell ref="A58:B58"/>
    <mergeCell ref="A46:B46"/>
    <mergeCell ref="A41:C41"/>
    <mergeCell ref="A42:B42"/>
    <mergeCell ref="A43:B43"/>
    <mergeCell ref="A44:B44"/>
    <mergeCell ref="A45:B45"/>
    <mergeCell ref="B24:C24"/>
    <mergeCell ref="B25:C25"/>
    <mergeCell ref="A26:C26"/>
    <mergeCell ref="B14:C14"/>
    <mergeCell ref="A15:A19"/>
    <mergeCell ref="B15:C15"/>
    <mergeCell ref="B20:C20"/>
    <mergeCell ref="B21:C21"/>
    <mergeCell ref="A27:B27"/>
    <mergeCell ref="A28:B28"/>
    <mergeCell ref="B13:C13"/>
    <mergeCell ref="A1:C1"/>
    <mergeCell ref="B8:C8"/>
    <mergeCell ref="B9:C9"/>
    <mergeCell ref="B11:C11"/>
    <mergeCell ref="B12:C12"/>
    <mergeCell ref="B2:C2"/>
    <mergeCell ref="B3:C3"/>
    <mergeCell ref="B4:C4"/>
    <mergeCell ref="B5:C5"/>
    <mergeCell ref="B6:C6"/>
    <mergeCell ref="B7:C7"/>
    <mergeCell ref="B22:C22"/>
    <mergeCell ref="B23:C23"/>
  </mergeCells>
  <pageMargins left="0.7" right="0.7" top="0.75" bottom="0.75" header="0.3" footer="0.3"/>
  <pageSetup orientation="portrait" copies="0"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B21:C21</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33A0B5FA-8D56-409D-B920-CF41C38F7FA5}">
          <x14:formula1>
            <xm:f>Hoja2!$E$2:$E$8</xm:f>
          </x14:formula1>
          <xm:sqref>B22:C22</xm:sqref>
        </x14:dataValidation>
        <x14:dataValidation type="list" allowBlank="1" showInputMessage="1" showErrorMessage="1" xr:uid="{CE598DA5-BE60-4504-8641-5BC1D7DE4EC8}">
          <x14:formula1>
            <xm:f>Hoja2!$B$1:$B$2</xm:f>
          </x14:formula1>
          <xm:sqref>B25:C25 B13:C14 B20:C20 B23:C23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tabColor theme="2" tint="-0.749992370372631"/>
  </sheetPr>
  <dimension ref="A1:I47"/>
  <sheetViews>
    <sheetView topLeftCell="A21" zoomScale="85" zoomScaleNormal="85" workbookViewId="0">
      <selection activeCell="B17" sqref="B17:C17"/>
    </sheetView>
  </sheetViews>
  <sheetFormatPr baseColWidth="10" defaultColWidth="0" defaultRowHeight="14.5" x14ac:dyDescent="0.35"/>
  <cols>
    <col min="1" max="1" width="41.81640625" customWidth="1"/>
    <col min="2" max="2" width="30.54296875" customWidth="1"/>
    <col min="3" max="3" width="76.1796875" customWidth="1"/>
    <col min="4" max="8" width="11.453125" hidden="1" customWidth="1"/>
    <col min="9" max="9" width="12" hidden="1" customWidth="1"/>
    <col min="10" max="16384" width="11.453125" hidden="1"/>
  </cols>
  <sheetData>
    <row r="1" spans="1:3" ht="18.5" x14ac:dyDescent="0.35">
      <c r="A1" s="45" t="s">
        <v>44</v>
      </c>
      <c r="B1" s="45"/>
      <c r="C1" s="45"/>
    </row>
    <row r="2" spans="1:3" x14ac:dyDescent="0.35">
      <c r="A2" s="13" t="s">
        <v>26</v>
      </c>
      <c r="B2" s="37" t="s">
        <v>149</v>
      </c>
      <c r="C2" s="38"/>
    </row>
    <row r="3" spans="1:3" x14ac:dyDescent="0.35">
      <c r="A3" s="5" t="s">
        <v>12</v>
      </c>
      <c r="B3" s="36" t="str">
        <f>'GENERALES NOTA 322'!B2:C2</f>
        <v>18-001-33-33-004-2021-00163-00</v>
      </c>
      <c r="C3" s="36"/>
    </row>
    <row r="4" spans="1:3" x14ac:dyDescent="0.35">
      <c r="A4" s="5" t="s">
        <v>0</v>
      </c>
      <c r="B4" s="36" t="str">
        <f>'GENERALES NOTA 322'!B3:C3</f>
        <v>JUZGADO CUARTO (4°) ADMINISTRATIVO DE FLORENCIA - CAQUETÁ</v>
      </c>
      <c r="C4" s="36"/>
    </row>
    <row r="5" spans="1:3" ht="14.5" customHeight="1" x14ac:dyDescent="0.35">
      <c r="A5" s="5" t="s">
        <v>111</v>
      </c>
      <c r="B5" s="37" t="s">
        <v>115</v>
      </c>
      <c r="C5" s="38"/>
    </row>
    <row r="6" spans="1:3" x14ac:dyDescent="0.35">
      <c r="A6" s="5"/>
      <c r="B6" s="37" t="s">
        <v>116</v>
      </c>
      <c r="C6" s="38"/>
    </row>
    <row r="7" spans="1:3" ht="14.5" customHeight="1" x14ac:dyDescent="0.35">
      <c r="A7" s="5" t="s">
        <v>1</v>
      </c>
      <c r="B7" s="36" t="s">
        <v>119</v>
      </c>
      <c r="C7" s="36"/>
    </row>
    <row r="8" spans="1:3" x14ac:dyDescent="0.35">
      <c r="A8" s="5"/>
      <c r="B8" s="36" t="s">
        <v>120</v>
      </c>
      <c r="C8" s="36"/>
    </row>
    <row r="9" spans="1:3" x14ac:dyDescent="0.35">
      <c r="A9" s="5"/>
      <c r="B9" s="36" t="s">
        <v>121</v>
      </c>
      <c r="C9" s="36"/>
    </row>
    <row r="10" spans="1:3" x14ac:dyDescent="0.35">
      <c r="A10" s="5"/>
      <c r="B10" s="36" t="s">
        <v>122</v>
      </c>
      <c r="C10" s="36"/>
    </row>
    <row r="11" spans="1:3" x14ac:dyDescent="0.35">
      <c r="A11" s="5"/>
      <c r="B11" s="36" t="s">
        <v>123</v>
      </c>
      <c r="C11" s="36"/>
    </row>
    <row r="12" spans="1:3" x14ac:dyDescent="0.35">
      <c r="A12" s="5"/>
      <c r="B12" s="36" t="s">
        <v>124</v>
      </c>
      <c r="C12" s="36"/>
    </row>
    <row r="13" spans="1:3" x14ac:dyDescent="0.35">
      <c r="A13" s="5"/>
      <c r="B13" s="36" t="s">
        <v>125</v>
      </c>
      <c r="C13" s="36"/>
    </row>
    <row r="14" spans="1:3" x14ac:dyDescent="0.35">
      <c r="A14" s="5"/>
      <c r="B14" s="36" t="s">
        <v>126</v>
      </c>
      <c r="C14" s="36"/>
    </row>
    <row r="15" spans="1:3" x14ac:dyDescent="0.35">
      <c r="A15" s="5"/>
      <c r="B15" s="36" t="s">
        <v>127</v>
      </c>
      <c r="C15" s="36"/>
    </row>
    <row r="16" spans="1:3" x14ac:dyDescent="0.35">
      <c r="A16" s="5"/>
      <c r="B16" s="36" t="s">
        <v>128</v>
      </c>
      <c r="C16" s="36"/>
    </row>
    <row r="17" spans="1:9" x14ac:dyDescent="0.35">
      <c r="A17" s="5"/>
      <c r="B17" s="36" t="s">
        <v>129</v>
      </c>
      <c r="C17" s="36"/>
    </row>
    <row r="18" spans="1:9" x14ac:dyDescent="0.35">
      <c r="A18" s="5"/>
      <c r="B18" s="36" t="s">
        <v>130</v>
      </c>
      <c r="C18" s="36"/>
    </row>
    <row r="19" spans="1:9" x14ac:dyDescent="0.35">
      <c r="A19" s="5"/>
      <c r="B19" s="36" t="s">
        <v>131</v>
      </c>
      <c r="C19" s="36"/>
    </row>
    <row r="20" spans="1:9" x14ac:dyDescent="0.35">
      <c r="A20" s="5"/>
      <c r="B20" s="36" t="s">
        <v>132</v>
      </c>
      <c r="C20" s="36"/>
    </row>
    <row r="21" spans="1:9" x14ac:dyDescent="0.35">
      <c r="A21" s="5"/>
      <c r="B21" s="36" t="s">
        <v>133</v>
      </c>
      <c r="C21" s="36"/>
    </row>
    <row r="22" spans="1:9" x14ac:dyDescent="0.35">
      <c r="A22" s="5"/>
      <c r="B22" s="36" t="s">
        <v>134</v>
      </c>
      <c r="C22" s="36"/>
    </row>
    <row r="23" spans="1:9" x14ac:dyDescent="0.35">
      <c r="A23" s="5"/>
      <c r="B23" s="36" t="s">
        <v>135</v>
      </c>
      <c r="C23" s="36"/>
    </row>
    <row r="24" spans="1:9" x14ac:dyDescent="0.35">
      <c r="A24" s="5" t="s">
        <v>112</v>
      </c>
      <c r="B24" s="36" t="str">
        <f>'GENERALES NOTA 322'!B23:C23</f>
        <v>LLAMADA EN GARANTÍA</v>
      </c>
      <c r="C24" s="36"/>
    </row>
    <row r="25" spans="1:9" ht="29" x14ac:dyDescent="0.35">
      <c r="A25" s="5" t="s">
        <v>47</v>
      </c>
      <c r="B25" s="60">
        <f>SUM(C27,C29,C31)</f>
        <v>1057900000</v>
      </c>
      <c r="C25" s="61"/>
    </row>
    <row r="26" spans="1:9" x14ac:dyDescent="0.35">
      <c r="A26" s="65" t="s">
        <v>48</v>
      </c>
      <c r="B26" s="62" t="s">
        <v>49</v>
      </c>
      <c r="C26" s="62"/>
    </row>
    <row r="27" spans="1:9" x14ac:dyDescent="0.35">
      <c r="A27" s="65"/>
      <c r="B27" s="11" t="s">
        <v>51</v>
      </c>
      <c r="C27" s="6">
        <v>2300000</v>
      </c>
    </row>
    <row r="28" spans="1:9" x14ac:dyDescent="0.35">
      <c r="A28" s="65"/>
      <c r="B28" s="63" t="s">
        <v>52</v>
      </c>
      <c r="C28" s="64"/>
    </row>
    <row r="29" spans="1:9" x14ac:dyDescent="0.35">
      <c r="A29" s="65"/>
      <c r="B29" s="11" t="s">
        <v>159</v>
      </c>
      <c r="C29" s="6">
        <v>1055600000</v>
      </c>
    </row>
    <row r="30" spans="1:9" x14ac:dyDescent="0.35">
      <c r="A30" s="65"/>
      <c r="B30" s="63" t="s">
        <v>110</v>
      </c>
      <c r="C30" s="64"/>
      <c r="E30" t="s">
        <v>59</v>
      </c>
      <c r="F30" s="18">
        <v>0.3</v>
      </c>
      <c r="I30" s="20"/>
    </row>
    <row r="31" spans="1:9" x14ac:dyDescent="0.35">
      <c r="A31" s="65"/>
      <c r="B31" s="11"/>
      <c r="C31" s="17"/>
      <c r="F31" s="21"/>
      <c r="I31" s="20"/>
    </row>
    <row r="32" spans="1:9" ht="23.25" customHeight="1" x14ac:dyDescent="0.35">
      <c r="A32" s="16" t="s">
        <v>45</v>
      </c>
      <c r="B32" s="67" t="s">
        <v>59</v>
      </c>
      <c r="C32" s="68"/>
    </row>
    <row r="33" spans="1:3" ht="58" x14ac:dyDescent="0.35">
      <c r="A33" s="5" t="s">
        <v>46</v>
      </c>
      <c r="B33" s="69" t="s">
        <v>164</v>
      </c>
      <c r="C33" s="70"/>
    </row>
    <row r="34" spans="1:3" ht="15" customHeight="1" x14ac:dyDescent="0.35">
      <c r="A34" s="15" t="s">
        <v>53</v>
      </c>
      <c r="B34" s="66">
        <f>SUM(C36:C37,C39:C40,C42)-C43</f>
        <v>615960000</v>
      </c>
      <c r="C34" s="66"/>
    </row>
    <row r="35" spans="1:3" x14ac:dyDescent="0.35">
      <c r="A35" s="16" t="s">
        <v>54</v>
      </c>
      <c r="B35" s="71" t="s">
        <v>49</v>
      </c>
      <c r="C35" s="72"/>
    </row>
    <row r="36" spans="1:3" x14ac:dyDescent="0.35">
      <c r="A36" s="58"/>
      <c r="B36" s="11" t="s">
        <v>50</v>
      </c>
      <c r="C36" s="6">
        <v>0</v>
      </c>
    </row>
    <row r="37" spans="1:3" x14ac:dyDescent="0.35">
      <c r="A37" s="59"/>
      <c r="B37" s="11" t="s">
        <v>51</v>
      </c>
      <c r="C37" s="6">
        <v>0</v>
      </c>
    </row>
    <row r="38" spans="1:3" x14ac:dyDescent="0.35">
      <c r="A38" s="59"/>
      <c r="B38" s="63" t="s">
        <v>52</v>
      </c>
      <c r="C38" s="64"/>
    </row>
    <row r="39" spans="1:3" x14ac:dyDescent="0.35">
      <c r="A39" s="59"/>
      <c r="B39" s="11" t="s">
        <v>159</v>
      </c>
      <c r="C39" s="6">
        <v>684400000</v>
      </c>
    </row>
    <row r="40" spans="1:3" x14ac:dyDescent="0.35">
      <c r="A40" s="59"/>
      <c r="B40" s="11"/>
      <c r="C40" s="6">
        <v>0</v>
      </c>
    </row>
    <row r="41" spans="1:3" x14ac:dyDescent="0.35">
      <c r="A41" s="59"/>
      <c r="B41" s="63" t="s">
        <v>110</v>
      </c>
      <c r="C41" s="64"/>
    </row>
    <row r="42" spans="1:3" ht="15" thickBot="1" x14ac:dyDescent="0.4">
      <c r="A42" s="26"/>
      <c r="B42" s="11"/>
      <c r="C42" s="6">
        <v>0</v>
      </c>
    </row>
    <row r="43" spans="1:3" ht="15" thickBot="1" x14ac:dyDescent="0.4">
      <c r="A43" s="27" t="s">
        <v>160</v>
      </c>
      <c r="B43" s="28">
        <v>0.1</v>
      </c>
      <c r="C43" s="6">
        <v>68440000</v>
      </c>
    </row>
    <row r="44" spans="1:3" ht="15" thickBot="1" x14ac:dyDescent="0.4">
      <c r="A44" s="29" t="s">
        <v>161</v>
      </c>
      <c r="B44" s="11"/>
      <c r="C44" s="30">
        <v>0</v>
      </c>
    </row>
    <row r="45" spans="1:3" x14ac:dyDescent="0.35">
      <c r="A45" s="19" t="s">
        <v>109</v>
      </c>
      <c r="B45" s="73">
        <f>IFERROR(B34*(VLOOKUP(B32,E30:F31,2,0)),16666)</f>
        <v>184788000</v>
      </c>
      <c r="C45" s="74"/>
    </row>
    <row r="46" spans="1:3" ht="180" customHeight="1" x14ac:dyDescent="0.35">
      <c r="A46" s="5" t="s">
        <v>55</v>
      </c>
      <c r="B46" s="43" t="s">
        <v>163</v>
      </c>
      <c r="C46" s="38"/>
    </row>
    <row r="47" spans="1:3" ht="43.5" x14ac:dyDescent="0.35">
      <c r="A47" s="5" t="s">
        <v>56</v>
      </c>
      <c r="B47" s="43" t="s">
        <v>162</v>
      </c>
      <c r="C47" s="38"/>
    </row>
  </sheetData>
  <mergeCells count="39">
    <mergeCell ref="B45:C45"/>
    <mergeCell ref="B46:C46"/>
    <mergeCell ref="B47:C47"/>
    <mergeCell ref="B41:C41"/>
    <mergeCell ref="B38:C38"/>
    <mergeCell ref="A1:C1"/>
    <mergeCell ref="B25:C25"/>
    <mergeCell ref="B26:C26"/>
    <mergeCell ref="B2:C2"/>
    <mergeCell ref="B3:C3"/>
    <mergeCell ref="B4:C4"/>
    <mergeCell ref="B5:C5"/>
    <mergeCell ref="B7:C7"/>
    <mergeCell ref="B24:C24"/>
    <mergeCell ref="B23:C23"/>
    <mergeCell ref="B6:C6"/>
    <mergeCell ref="B13:C13"/>
    <mergeCell ref="B14:C14"/>
    <mergeCell ref="B15:C15"/>
    <mergeCell ref="A26:A31"/>
    <mergeCell ref="B30:C30"/>
    <mergeCell ref="A36:A41"/>
    <mergeCell ref="B18:C18"/>
    <mergeCell ref="B19:C19"/>
    <mergeCell ref="B20:C20"/>
    <mergeCell ref="B21:C21"/>
    <mergeCell ref="B22:C22"/>
    <mergeCell ref="B28:C28"/>
    <mergeCell ref="B34:C34"/>
    <mergeCell ref="B32:C32"/>
    <mergeCell ref="B33:C33"/>
    <mergeCell ref="B35:C35"/>
    <mergeCell ref="B16:C16"/>
    <mergeCell ref="B17:C17"/>
    <mergeCell ref="B8:C8"/>
    <mergeCell ref="B9:C9"/>
    <mergeCell ref="B10:C10"/>
    <mergeCell ref="B11:C11"/>
    <mergeCell ref="B12:C1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D514946-ECEE-4A13-8B25-B9F747C8FFB0}">
          <x14:formula1>
            <xm:f>Hoja2!$F$1:$F$3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C13"/>
  <sheetViews>
    <sheetView workbookViewId="0">
      <selection activeCell="B22" sqref="B22"/>
    </sheetView>
  </sheetViews>
  <sheetFormatPr baseColWidth="10" defaultColWidth="0" defaultRowHeight="14.5" x14ac:dyDescent="0.35"/>
  <cols>
    <col min="1" max="1" width="35.54296875" customWidth="1"/>
    <col min="2" max="2" width="31.81640625" customWidth="1"/>
    <col min="3" max="3" width="63.453125" customWidth="1"/>
    <col min="4" max="16384" width="11.453125" hidden="1"/>
  </cols>
  <sheetData>
    <row r="1" spans="1:3" ht="18.5" x14ac:dyDescent="0.35">
      <c r="A1" s="45" t="s">
        <v>57</v>
      </c>
      <c r="B1" s="45"/>
      <c r="C1" s="45"/>
    </row>
    <row r="2" spans="1:3" x14ac:dyDescent="0.35">
      <c r="A2" s="13" t="s">
        <v>26</v>
      </c>
      <c r="B2" s="67"/>
      <c r="C2" s="68"/>
    </row>
    <row r="3" spans="1:3" x14ac:dyDescent="0.35">
      <c r="A3" s="5" t="s">
        <v>12</v>
      </c>
      <c r="B3" s="36" t="str">
        <f>'GENERALES NOTA 322'!B2:C2</f>
        <v>18-001-33-33-004-2021-00163-00</v>
      </c>
      <c r="C3" s="36"/>
    </row>
    <row r="4" spans="1:3" x14ac:dyDescent="0.35">
      <c r="A4" s="5" t="s">
        <v>0</v>
      </c>
      <c r="B4" s="36" t="str">
        <f>'GENERALES NOTA 322'!B3:C3</f>
        <v>JUZGADO CUARTO (4°) ADMINISTRATIVO DE FLORENCIA - CAQUETÁ</v>
      </c>
      <c r="C4" s="36"/>
    </row>
    <row r="5" spans="1:3" x14ac:dyDescent="0.35">
      <c r="A5" s="5" t="s">
        <v>111</v>
      </c>
      <c r="B5" s="36" t="str">
        <f>'GENERALES NOTA 322'!B4:C4</f>
        <v>E.S.E. HOSPITAL MARIA INMACULADA</v>
      </c>
      <c r="C5" s="36"/>
    </row>
    <row r="6" spans="1:3" x14ac:dyDescent="0.35">
      <c r="A6" s="5" t="s">
        <v>1</v>
      </c>
      <c r="B6" s="36" t="str">
        <f>'GENERALES NOTA 322'!B6:C6</f>
        <v>ANA LUCIA MONTAÑA VARGAS (HIJA)</v>
      </c>
      <c r="C6" s="36"/>
    </row>
    <row r="7" spans="1:3" x14ac:dyDescent="0.35">
      <c r="A7" s="5" t="s">
        <v>112</v>
      </c>
      <c r="B7" s="36" t="str">
        <f>'GENERALES NOTA 322'!B23:C23</f>
        <v>LLAMADA EN GARANTÍA</v>
      </c>
      <c r="C7" s="36"/>
    </row>
    <row r="8" spans="1:3" x14ac:dyDescent="0.35">
      <c r="A8" s="16" t="s">
        <v>45</v>
      </c>
      <c r="B8" s="46"/>
      <c r="C8" s="47"/>
    </row>
    <row r="9" spans="1:3" x14ac:dyDescent="0.35">
      <c r="A9" s="16" t="s">
        <v>54</v>
      </c>
      <c r="B9" s="75"/>
      <c r="C9" s="75"/>
    </row>
    <row r="10" spans="1:3" x14ac:dyDescent="0.35">
      <c r="A10" s="16" t="s">
        <v>66</v>
      </c>
      <c r="B10" s="75"/>
      <c r="C10" s="75"/>
    </row>
    <row r="11" spans="1:3" ht="43.5" x14ac:dyDescent="0.35">
      <c r="A11" s="5" t="s">
        <v>67</v>
      </c>
      <c r="B11" s="36"/>
      <c r="C11" s="36"/>
    </row>
    <row r="12" spans="1:3" ht="43.5" x14ac:dyDescent="0.35">
      <c r="A12" s="5" t="s">
        <v>68</v>
      </c>
      <c r="B12" s="36"/>
      <c r="C12" s="36"/>
    </row>
    <row r="13" spans="1:3" x14ac:dyDescent="0.35">
      <c r="A13" s="5" t="s">
        <v>69</v>
      </c>
      <c r="B13" s="11"/>
      <c r="C13" s="11"/>
    </row>
  </sheetData>
  <mergeCells count="12">
    <mergeCell ref="B12:C12"/>
    <mergeCell ref="A1:C1"/>
    <mergeCell ref="B8:C8"/>
    <mergeCell ref="B9:C9"/>
    <mergeCell ref="B10:C10"/>
    <mergeCell ref="B11:C11"/>
    <mergeCell ref="B2:C2"/>
    <mergeCell ref="B3:C3"/>
    <mergeCell ref="B4:C4"/>
    <mergeCell ref="B5:C5"/>
    <mergeCell ref="B6:C6"/>
    <mergeCell ref="B7:C7"/>
  </mergeCells>
  <pageMargins left="0.7" right="0.7" top="0.75" bottom="0.75" header="0.3" footer="0.3"/>
  <pageSetup orientation="portrait" copies="0"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8B5EC-4A43-4EDA-A966-AA699908960A}">
  <sheetPr>
    <tabColor theme="2" tint="-0.749992370372631"/>
  </sheetPr>
  <dimension ref="A1:H24"/>
  <sheetViews>
    <sheetView tabSelected="1" workbookViewId="0">
      <selection activeCell="A9" sqref="A9"/>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18.5" x14ac:dyDescent="0.35">
      <c r="A1" s="45" t="s">
        <v>165</v>
      </c>
      <c r="B1" s="45"/>
      <c r="C1" s="45"/>
    </row>
    <row r="2" spans="1:3" x14ac:dyDescent="0.35">
      <c r="A2" s="31" t="s">
        <v>26</v>
      </c>
      <c r="B2" s="67" t="s">
        <v>171</v>
      </c>
      <c r="C2" s="68"/>
    </row>
    <row r="3" spans="1:3" x14ac:dyDescent="0.35">
      <c r="A3" s="5" t="s">
        <v>12</v>
      </c>
      <c r="B3" s="36" t="s">
        <v>113</v>
      </c>
      <c r="C3" s="36"/>
    </row>
    <row r="4" spans="1:3" x14ac:dyDescent="0.35">
      <c r="A4" s="5" t="s">
        <v>0</v>
      </c>
      <c r="B4" s="36" t="s">
        <v>114</v>
      </c>
      <c r="C4" s="36"/>
    </row>
    <row r="5" spans="1:3" x14ac:dyDescent="0.35">
      <c r="A5" s="5" t="s">
        <v>111</v>
      </c>
      <c r="B5" s="36" t="s">
        <v>172</v>
      </c>
      <c r="C5" s="36"/>
    </row>
    <row r="6" spans="1:3" x14ac:dyDescent="0.35">
      <c r="A6" s="5" t="s">
        <v>1</v>
      </c>
      <c r="B6" s="32" t="s">
        <v>174</v>
      </c>
      <c r="C6" s="36"/>
    </row>
    <row r="7" spans="1:3" x14ac:dyDescent="0.35">
      <c r="A7" s="5" t="s">
        <v>112</v>
      </c>
      <c r="B7" s="36" t="s">
        <v>136</v>
      </c>
      <c r="C7" s="36"/>
    </row>
    <row r="8" spans="1:3" x14ac:dyDescent="0.35">
      <c r="A8" s="5" t="s">
        <v>166</v>
      </c>
      <c r="B8" s="36" t="s">
        <v>59</v>
      </c>
      <c r="C8" s="36"/>
    </row>
    <row r="9" spans="1:3" x14ac:dyDescent="0.35">
      <c r="A9" s="16" t="s">
        <v>54</v>
      </c>
      <c r="B9" s="76">
        <v>615960000</v>
      </c>
      <c r="C9" s="76"/>
    </row>
    <row r="10" spans="1:3" x14ac:dyDescent="0.35">
      <c r="A10" s="5" t="s">
        <v>167</v>
      </c>
      <c r="B10" s="77">
        <v>0</v>
      </c>
      <c r="C10" s="77"/>
    </row>
    <row r="11" spans="1:3" ht="36" customHeight="1" x14ac:dyDescent="0.35">
      <c r="A11" s="5" t="s">
        <v>168</v>
      </c>
      <c r="B11" s="32" t="s">
        <v>175</v>
      </c>
      <c r="C11" s="36"/>
    </row>
    <row r="12" spans="1:3" x14ac:dyDescent="0.35">
      <c r="A12" s="5" t="s">
        <v>169</v>
      </c>
      <c r="B12" s="78">
        <v>0</v>
      </c>
      <c r="C12" s="78"/>
    </row>
    <row r="13" spans="1:3" x14ac:dyDescent="0.35">
      <c r="A13" s="5" t="s">
        <v>170</v>
      </c>
      <c r="B13" s="36" t="s">
        <v>176</v>
      </c>
      <c r="C13" s="36"/>
    </row>
    <row r="19" spans="4:8" x14ac:dyDescent="0.35">
      <c r="D19" t="str">
        <f t="shared" ref="D19:H22" si="0">UPPER(D17)</f>
        <v/>
      </c>
      <c r="E19" t="str">
        <f t="shared" si="0"/>
        <v/>
      </c>
      <c r="F19" t="str">
        <f t="shared" si="0"/>
        <v/>
      </c>
      <c r="G19" t="str">
        <f t="shared" si="0"/>
        <v/>
      </c>
      <c r="H19" t="str">
        <f t="shared" si="0"/>
        <v/>
      </c>
    </row>
    <row r="20" spans="4:8" x14ac:dyDescent="0.35">
      <c r="D20" t="str">
        <f t="shared" si="0"/>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UPPER(D20)</f>
        <v/>
      </c>
      <c r="E22" t="str">
        <f t="shared" si="0"/>
        <v/>
      </c>
      <c r="F22" t="str">
        <f t="shared" si="0"/>
        <v/>
      </c>
      <c r="G22" t="str">
        <f t="shared" si="0"/>
        <v/>
      </c>
      <c r="H22" t="str">
        <f t="shared" si="0"/>
        <v/>
      </c>
    </row>
    <row r="23" spans="4:8" x14ac:dyDescent="0.35">
      <c r="D23" t="str">
        <f t="shared" ref="D23:H24" si="1">UPPER(D21)</f>
        <v/>
      </c>
      <c r="E23" t="str">
        <f t="shared" si="1"/>
        <v/>
      </c>
      <c r="F23" t="str">
        <f t="shared" si="1"/>
        <v/>
      </c>
      <c r="G23" t="str">
        <f t="shared" si="1"/>
        <v/>
      </c>
      <c r="H23" t="str">
        <f t="shared" si="1"/>
        <v/>
      </c>
    </row>
    <row r="24" spans="4:8" x14ac:dyDescent="0.3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3:C13"/>
    <mergeCell ref="B7:C7"/>
    <mergeCell ref="B8:C8"/>
    <mergeCell ref="B9:C9"/>
    <mergeCell ref="B10:C10"/>
    <mergeCell ref="B11:C11"/>
    <mergeCell ref="B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4296875" defaultRowHeight="14.5" x14ac:dyDescent="0.35"/>
  <cols>
    <col min="4" max="4" width="20.1796875" bestFit="1" customWidth="1"/>
    <col min="5" max="5" width="42.81640625" bestFit="1" customWidth="1"/>
  </cols>
  <sheetData>
    <row r="1" spans="1:9" x14ac:dyDescent="0.35">
      <c r="A1" s="8" t="s">
        <v>61</v>
      </c>
      <c r="B1" t="s">
        <v>33</v>
      </c>
      <c r="C1" s="8" t="s">
        <v>32</v>
      </c>
      <c r="D1" s="8" t="s">
        <v>62</v>
      </c>
      <c r="E1" s="3" t="s">
        <v>17</v>
      </c>
      <c r="F1" s="2" t="s">
        <v>60</v>
      </c>
      <c r="G1" s="4">
        <v>0</v>
      </c>
      <c r="H1" t="s">
        <v>13</v>
      </c>
      <c r="I1" t="s">
        <v>84</v>
      </c>
    </row>
    <row r="2" spans="1:9" x14ac:dyDescent="0.35">
      <c r="A2" t="s">
        <v>70</v>
      </c>
      <c r="B2" t="s">
        <v>34</v>
      </c>
      <c r="C2" t="s">
        <v>74</v>
      </c>
      <c r="D2" s="2" t="s">
        <v>63</v>
      </c>
      <c r="E2" s="1" t="s">
        <v>20</v>
      </c>
      <c r="F2" s="2" t="s">
        <v>58</v>
      </c>
      <c r="G2" s="4">
        <v>0.7</v>
      </c>
      <c r="H2" t="s">
        <v>80</v>
      </c>
      <c r="I2" t="s">
        <v>85</v>
      </c>
    </row>
    <row r="3" spans="1:9" x14ac:dyDescent="0.35">
      <c r="A3" t="s">
        <v>71</v>
      </c>
      <c r="C3" t="s">
        <v>75</v>
      </c>
      <c r="D3" s="2" t="s">
        <v>64</v>
      </c>
      <c r="E3" s="1" t="s">
        <v>21</v>
      </c>
      <c r="F3" s="2" t="s">
        <v>59</v>
      </c>
      <c r="G3" s="4">
        <v>0.3</v>
      </c>
      <c r="H3" t="s">
        <v>81</v>
      </c>
      <c r="I3" t="s">
        <v>86</v>
      </c>
    </row>
    <row r="4" spans="1:9" x14ac:dyDescent="0.35">
      <c r="A4" t="s">
        <v>72</v>
      </c>
      <c r="C4" t="s">
        <v>76</v>
      </c>
      <c r="E4" s="1" t="s">
        <v>22</v>
      </c>
      <c r="H4" t="s">
        <v>82</v>
      </c>
      <c r="I4" t="s">
        <v>87</v>
      </c>
    </row>
    <row r="5" spans="1:9" x14ac:dyDescent="0.35">
      <c r="A5" t="s">
        <v>73</v>
      </c>
      <c r="E5" s="1" t="s">
        <v>18</v>
      </c>
      <c r="H5" t="s">
        <v>83</v>
      </c>
      <c r="I5" t="s">
        <v>88</v>
      </c>
    </row>
    <row r="6" spans="1:9" x14ac:dyDescent="0.35">
      <c r="E6" s="1" t="s">
        <v>19</v>
      </c>
      <c r="I6" t="s">
        <v>89</v>
      </c>
    </row>
    <row r="7" spans="1:9" x14ac:dyDescent="0.35">
      <c r="E7" s="1" t="s">
        <v>24</v>
      </c>
    </row>
    <row r="8" spans="1:9" x14ac:dyDescent="0.35">
      <c r="E8" s="1" t="s">
        <v>23</v>
      </c>
    </row>
  </sheetData>
  <pageMargins left="0.7" right="0.7" top="0.75" bottom="0.75" header="0.3" footer="0.3"/>
  <pageSetup orientation="portrait" copies="0"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CONCEPTO CONCILIACIÓN NOTA 330</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Romero Garcia, Angela Maria (ALLIANZ COLOMBIA)</cp:lastModifiedBy>
  <dcterms:created xsi:type="dcterms:W3CDTF">2020-12-07T14:41:17Z</dcterms:created>
  <dcterms:modified xsi:type="dcterms:W3CDTF">2024-12-23T22:13:44Z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2023-03-23T19:52:05Z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14d33017-e0bf-4ac0-ae26-720c26a82d4e</vt:lpwstr>
  </property>
  <property fmtid="{D5CDD505-2E9C-101B-9397-08002B2CF9AE}" pid="29" name="MSIP_Label_863bc15e-e7bf-41c1-bdb3-03882d8a2e2c_ContentBits">
    <vt:lpwstr>1</vt:lpwstr>
  </property>
</Properties>
</file>