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e02653\Desktop\GUARDADOS\"/>
    </mc:Choice>
  </mc:AlternateContent>
  <xr:revisionPtr revIDLastSave="0" documentId="13_ncr:1_{F744ABCA-DE7D-47F0-AEB9-48EB5CD7635E}" xr6:coauthVersionLast="47" xr6:coauthVersionMax="47" xr10:uidLastSave="{00000000-0000-0000-0000-000000000000}"/>
  <bookViews>
    <workbookView xWindow="7620" yWindow="0" windowWidth="11670" windowHeight="10170" firstSheet="4"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<sst xmlns="http://schemas.openxmlformats.org/spreadsheetml/2006/main" count="246" uniqueCount="177">
  <si>
    <t>SOLICITUD DE ANTECEDENTES -ABOGADO EXTERNO-</t>
  </si>
  <si>
    <t>Radicado(23 digitos)</t>
  </si>
  <si>
    <t xml:space="preserve">2023091821 </t>
  </si>
  <si>
    <t>Juzgado</t>
  </si>
  <si>
    <t>SUPERINTENDENCIA FINANCIERA DE COLOMBIA</t>
  </si>
  <si>
    <t>Demandado</t>
  </si>
  <si>
    <t>ALLIANZ SEGUROS S.A.</t>
  </si>
  <si>
    <t xml:space="preserve">Demandante </t>
  </si>
  <si>
    <t>JAVIER GEOVANNY DUARTE QUESADA</t>
  </si>
  <si>
    <t>Tipo de vinculacion compañía</t>
  </si>
  <si>
    <t>DEMANDA DIRECTA</t>
  </si>
  <si>
    <t xml:space="preserve">Tipo de perjucio </t>
  </si>
  <si>
    <t>SUSTRACCIÓN TOTAL</t>
  </si>
  <si>
    <t>INTERVINIENTE -Nombre de lesionado o muerto (s) del proceso</t>
  </si>
  <si>
    <t>N/A SUSTRACCIÓN - HURTO DE VEHICULO</t>
  </si>
  <si>
    <t xml:space="preserve">Numero de identificacion </t>
  </si>
  <si>
    <t>N/A</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</si>
  <si>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</si>
  <si>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</si>
  <si>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</si>
  <si>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</si>
  <si>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</si>
  <si>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</si>
  <si>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</si>
  <si>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</si>
  <si>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</si>
  <si>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</si>
  <si>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</si>
  <si>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</si>
  <si>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</si>
  <si>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</si>
  <si>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DESCONOCIDO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</si>
  <si>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</si>
  <si>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</si>
  <si>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23 de septiembre de 2021, el vehiculo marca Chevrolet Spark modelo 2016 de placas IXP237 de propiedad del señor  JAVIER GEOVANNY DUARTE QUESADA y el cual era conducido por el señor ANTONIO RATIVA CADENA, fue hurtado bajo la modalidad de halado mientras se encontraba parqueado en la Calle 129 A No. 58 - 66 en la ciudad de Bogotá D.C.
2. El hurto fue denunciado ante la Fiscalia y puesto en conocimiento de ALLIANZ SEGUROS S.A., razon por la cual el propietario presentó posteriormente la reclamacion formal ante la Compañia Aseguradora, sin embargo esta fue objetada por cuanto se determinó que los hechos no eran claros y existian inconsistencias en la información suministrada a la Aseguradora.</t>
  </si>
  <si>
    <t>Asegurado</t>
  </si>
  <si>
    <t>Nit Asegurado</t>
  </si>
  <si>
    <t>Placa vehículo asegurado (si aplica)</t>
  </si>
  <si>
    <t>IXP237</t>
  </si>
  <si>
    <t>No. Póliza vinculada</t>
  </si>
  <si>
    <t>022653309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</si>
  <si>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</si>
  <si>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</si>
  <si>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</si>
  <si>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</si>
  <si>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</si>
  <si>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106157632   LEGIS  APJ32027</t>
  </si>
  <si>
    <t>INTERVINIENTE</t>
  </si>
  <si>
    <t>PÓLIZA</t>
  </si>
  <si>
    <t>AMPARO A AFECTAR</t>
  </si>
  <si>
    <t>RCE HOMICIDIO-LESION</t>
  </si>
  <si>
    <t>VALOR ASEGURADO</t>
  </si>
  <si>
    <t>DEDUCIBLE</t>
  </si>
  <si>
    <t>MODALIDAD</t>
  </si>
  <si>
    <t>OCURRENCIA</t>
  </si>
  <si>
    <t xml:space="preserve">VIGENCIA </t>
  </si>
  <si>
    <t>Duración: Desde las 00:00 horas del 01/04/2021 hasta las 24:00 horas del 31/03/2022</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</si>
  <si>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</si>
  <si>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</si>
  <si>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</si>
  <si>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</si>
  <si>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</si>
  <si>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</si>
  <si>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</si>
  <si>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</si>
  <si>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</si>
  <si>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</si>
  <si>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</si>
  <si>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</si>
  <si>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</si>
  <si>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</si>
  <si>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</si>
  <si>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</si>
  <si>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</si>
  <si>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</si>
  <si>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</si>
  <si>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</si>
  <si>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</si>
  <si>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</si>
  <si>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</si>
  <si>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</si>
  <si>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</si>
  <si>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</si>
  <si>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X</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</si>
  <si>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</si>
  <si>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</si>
  <si>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</si>
  <si>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</si>
  <si>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</si>
  <si>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</si>
  <si>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</si>
  <si>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</si>
  <si>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</si>
  <si>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</si>
  <si>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</si>
  <si>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</si>
  <si>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</si>
  <si>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</si>
  <si>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</si>
  <si>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</si>
  <si>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</si>
  <si>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</si>
  <si>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</si>
  <si>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</si>
  <si>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</si>
  <si>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</si>
  <si>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</si>
  <si>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</si>
  <si>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</si>
  <si>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</si>
  <si>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</si>
  <si>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</si>
  <si>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</si>
  <si>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</si>
  <si>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</si>
  <si>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</si>
  <si>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</si>
  <si>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</si>
  <si>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</si>
  <si>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</si>
  <si>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</si>
  <si>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</si>
  <si>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</si>
  <si>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</si>
  <si>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</si>
  <si>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</si>
  <si>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</si>
  <si>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</si>
  <si>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</si>
  <si>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</si>
  <si>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</si>
  <si>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</si>
  <si>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</si>
  <si>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</si>
  <si>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</si>
  <si>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</si>
  <si>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</si>
  <si>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</si>
  <si>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</si>
  <si>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</si>
  <si>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</si>
  <si>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</si>
  <si>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</si>
  <si>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</si>
  <si>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</si>
  <si>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</si>
  <si>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</si>
  <si>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</si>
  <si>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</si>
  <si>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</si>
  <si>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</si>
  <si>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</si>
  <si>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</si>
  <si>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</si>
  <si>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</si>
  <si>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</si>
  <si>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</si>
  <si>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</si>
  <si>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</si>
  <si>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</si>
  <si>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</si>
  <si>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</si>
  <si>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</si>
  <si>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</si>
  <si>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</si>
  <si>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</si>
  <si>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</si>
  <si>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</si>
  <si>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</si>
  <si>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</si>
  <si>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EXCEPCIONES DE MERITO FRENTE A LA DEMANDA:
1. PRESCRIPCIÓN Y/O CADUCIDAD: APLICACIÓN DEL ARTÍCULO 58 NUMERAL 3 DE LA LEY 1480 DE 2011.
2. INEXISTENCIA DE OBLIGACIÓN DE INDEMNIZAR POR INCUMPLIMIENTO DE LAS CARGAS DEL ARTÍCULO 1077 DEL CÓDIGO DE COMERCIO.
3. FALTA DE COBERTURA MATERIAL DE LA PÓLIZA, DADO QUE LA CULPA GRAVE REPRESENTA UN HECHO NO ASEGURABLE. 
4. INEXISTENCIA DE OBLIGACIÓN INDEMNIZATORIA POR CUANTO LOS ACTOS POTESTATIVOS SON INASEGURABLES.
5. FALTA DE COBERTURA MATERIAL POR TRATARSE DE UN RIESGO EXPRESAMENTE EXCLUIDO DE AMPARO.
6. EN CASO DE ACREDITARSE QUE EL VEHÍCULO SE ENCONTRABA TRANSPORTANDO PASAJEROS DE MANERA INFORMAL, TENDRÁ QUE DÁRSELE APLICACIÓN AL ARTÍCULO 1060 DEL CÓDIGO DE COMERCIO. 
7. CARÁCTER MERAMENTE INDEMNIZATORIO DE LOS CONTRATOS DE SEGURO.
8. IMPROCEDENCIA DEL COBRO DE INTERESES MORATORIOS.
9. EN CUALQUIER CASO, DE NINGUNA FORMA SE PODRÁ EXCEDER EL LIMITE DEL VALOR ASEGURADO.
10. DISPONIBILIDAD DEL VALOR ASEGURADO.
11. APLICACIÓN AL CLAUSULADO GENERAL DEL CONTRATO DE SEGURO – EN CASO DE ACREDITARSE EL HURTO DEL VEHÍCULO ASEGURADO, ESTE DEBERÁ TRANSFERIRSE A ALLIANZ SEGUROS S.A. 
12. GENERICA O INNOMINADA Y OTRAS.</t>
  </si>
  <si>
    <t>Intereses de Mora</t>
  </si>
  <si>
    <t>Valor Asegurado Hurto Vehiculo</t>
  </si>
  <si>
    <t>Valor Asegurado Gastos Movilización</t>
  </si>
  <si>
    <t>Como liquidación objetiva de las pretensiones se estima un monto de $27.867.790.
1. Valor Asegurado Hurto Mayor Cuantía: Por concepto del amparo de hurto de mayor cuantía contemplado en la Póliza No. 022653309 / 0, se estima como límite la suma de $17.600.000.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$25.900.000. 
2. Gastos de Movilización: No se reconocerá suma alguna por concepto de gastos de movilización, en la medida que el demandante no acreditó haber incurrido en los mismos.
3. Intereses de Mora: Se tendrá por intereses moratorios la suma de $10.267.790 contados desde el mes siguiente a la fecha en que se aportó la documentación por parte del asegurado, esto es, a partir del 04 de noviembre de 2021, hasta la fecha de presentación del presente informe.
4. Deducible: No se encuentra contemplado dentro del contrato de seguro, deducible alguno para el amparo de hurto de mayor cuantía.</t>
  </si>
  <si>
    <t>La contingencia se califica como REMOTA toda vez que en el caso en concreto operó la prescripción de la acción de protección al consumidor.
Lo primero que debe tomarse en consideración, es que la póliza de seguro No. 022653309 / 0, cuyo asegurado es JAVIER GEOVANNY DUARTE QUESADA, presta cobertura temporal y material, de conformidad con los hechos y pretensiones expuestos en el líbelo de la demanda. Frente a la cobertura temporal, debe señalarse que el hecho, esto es, el hurto del vehículo de placas IXP237, ocurrió el 23 de septiembre de 2021, es decir, acaeció dentro de la vigencia de la póliza comprendida entre el 01 de abril de 2021 y el 31 de marzo de 2022. Aunado a ello, presta cobertura material en tanto ampara el hurto de mayor cuantía, pretensión que se le endilga a la Compañía de Seguros. 
Por otro lado, frente a la obligación indemnizatoria de la Compañía, debe indicarse que en este caso existe un informe del Instituto Nacional de Investigación y Prevención de Fraude - INIF, elaborado por solicitud de la Compañía, en el que se concluyó que el siniestro si ocurrió en las condiciones mencionadas por el asegurado, lo que resulta desfavorable para los intereses de la Aseguradora, razón por la cual no fue aportado al proceso. En ese sentido existiría obligación condicional de la Compañía de pagar el siniestro al señor JAVIER GEOVANNY DUARTE QUESADA con cargo al amparo de hurto de mayor cuantía. No obstante, la contingencia se califica como remota, en tanto en el caso en concreto operó la prescripción de la acción de protección al consumidor, toda vez que desde el momento en que terminó el contrato de seguro por desaparición del interés asegurable, esto es, el día 23 de septiembre de 2021, hasta la fecha en que se presentó la demanda, esto es, el 25 de agosto de 2023, transcurrió más de un año. Incluso si se contara el término de prescripción desde la fecha efectiva de terminación de la vigencia de la Póliza, es decir, desde el 31 de marzo de 2022, habría operado la prescripción y/o caducidad de la acción de protección al consumidor el 31 de marzo de 2023.
Todo lo anterior, sin perjuicio del carácter contingente del proceso.</t>
  </si>
  <si>
    <t>SINIESTRO 106157632   LEGIS  APJ32027 APL 133690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</si>
</sst>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zoomScale="85" zoomScaleNormal="85" workbookViewId="0">
      <selection activeCell="B33" sqref="B33:C33"/>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5" t="s">
        <v>0</v>
      </c>
      <c r="B1" s="55"/>
      <c r="C1" s="55"/>
    </row>
    <row r="2" spans="1:3" ht="14.5" customHeight="1" x14ac:dyDescent="0.35">
      <c r="A2" s="5" t="s">
        <v>1</v>
      </c>
      <c r="B2" s="58" t="s">
        <v>2</v>
      </c>
      <c r="C2" s="59"/>
    </row>
    <row r="3" spans="1:3" ht="14.5" customHeight="1" x14ac:dyDescent="0.35">
      <c r="A3" s="5" t="s">
        <v>3</v>
      </c>
      <c r="B3" s="56" t="s">
        <v>4</v>
      </c>
      <c r="C3" s="57"/>
    </row>
    <row r="4" spans="1:3" ht="14.5" customHeight="1" x14ac:dyDescent="0.35">
      <c r="A4" s="5" t="s">
        <v>5</v>
      </c>
      <c r="B4" s="56" t="s">
        <v>6</v>
      </c>
      <c r="C4" s="57"/>
    </row>
    <row r="5" spans="1:3" ht="14.5" customHeight="1" x14ac:dyDescent="0.35">
      <c r="A5" s="5" t="s">
        <v>7</v>
      </c>
      <c r="B5" s="56" t="s">
        <v>8</v>
      </c>
      <c r="C5" s="57"/>
    </row>
    <row r="6" spans="1:3" ht="14.5" customHeight="1" x14ac:dyDescent="0.35">
      <c r="A6" s="5" t="s">
        <v>9</v>
      </c>
      <c r="B6" s="50" t="s">
        <v>10</v>
      </c>
      <c r="C6" s="50"/>
    </row>
    <row r="7" spans="1:3" ht="14.5" customHeight="1" x14ac:dyDescent="0.35">
      <c r="A7" s="27" t="s">
        <v>11</v>
      </c>
      <c r="B7" s="56" t="s">
        <v>12</v>
      </c>
      <c r="C7" s="57"/>
    </row>
    <row r="8" spans="1:3" ht="14.5" customHeight="1" x14ac:dyDescent="0.35">
      <c r="A8" s="28" t="s">
        <v>13</v>
      </c>
      <c r="B8" s="50" t="s">
        <v>14</v>
      </c>
      <c r="C8" s="50"/>
    </row>
    <row r="9" spans="1:3" ht="14.5" customHeight="1" x14ac:dyDescent="0.35">
      <c r="A9" s="28" t="s">
        <v>15</v>
      </c>
      <c r="B9" s="50" t="s">
        <v>16</v>
      </c>
      <c r="C9" s="50"/>
    </row>
    <row r="10" spans="1:3" ht="14.5" customHeight="1" x14ac:dyDescent="0.35">
      <c r="A10" s="28" t="s">
        <v>17</v>
      </c>
      <c r="B10" s="50" t="s">
        <v>16</v>
      </c>
      <c r="C10" s="50"/>
    </row>
    <row r="11" spans="1:3" ht="14.5" customHeight="1" x14ac:dyDescent="0.35">
      <c r="A11" s="29" t="s">
        <v>18</v>
      </c>
      <c r="B11" s="50" t="s">
        <v>16</v>
      </c>
      <c r="C11" s="50"/>
    </row>
    <row r="12" spans="1:3" ht="14.5" customHeight="1" x14ac:dyDescent="0.35">
      <c r="A12" s="5" t="s">
        <v>19</v>
      </c>
      <c r="B12" s="50" t="s">
        <v>16</v>
      </c>
      <c r="C12" s="50"/>
    </row>
    <row r="13" spans="1:3" x14ac:dyDescent="0.35">
      <c r="A13" s="5" t="s">
        <v>20</v>
      </c>
      <c r="B13" s="50" t="s">
        <v>16</v>
      </c>
      <c r="C13" s="50"/>
    </row>
    <row r="14" spans="1:3" x14ac:dyDescent="0.35">
      <c r="A14" s="5" t="s">
        <v>21</v>
      </c>
      <c r="B14" s="50" t="s">
        <v>16</v>
      </c>
      <c r="C14" s="50"/>
    </row>
    <row r="15" spans="1:3" x14ac:dyDescent="0.35">
      <c r="A15" s="5" t="s">
        <v>22</v>
      </c>
      <c r="B15" s="50" t="s">
        <v>16</v>
      </c>
      <c r="C15" s="50"/>
    </row>
    <row r="16" spans="1:3" x14ac:dyDescent="0.35">
      <c r="A16" s="5" t="s">
        <v>23</v>
      </c>
      <c r="B16" s="50" t="s">
        <v>16</v>
      </c>
      <c r="C16" s="50"/>
    </row>
    <row r="17" spans="1:3" ht="15" customHeight="1" x14ac:dyDescent="0.35">
      <c r="A17" s="5" t="s">
        <v>24</v>
      </c>
      <c r="B17" s="50" t="s">
        <v>16</v>
      </c>
      <c r="C17" s="50"/>
    </row>
    <row r="18" spans="1:3" x14ac:dyDescent="0.35">
      <c r="A18" s="5" t="s">
        <v>25</v>
      </c>
      <c r="B18" s="50" t="s">
        <v>16</v>
      </c>
      <c r="C18" s="50"/>
    </row>
    <row r="19" spans="1:3" ht="18.75" customHeight="1" x14ac:dyDescent="0.35">
      <c r="A19" s="5" t="s">
        <v>26</v>
      </c>
      <c r="B19" s="50" t="s">
        <v>16</v>
      </c>
      <c r="C19" s="50"/>
    </row>
    <row r="20" spans="1:3" x14ac:dyDescent="0.35">
      <c r="A20" s="5" t="s">
        <v>27</v>
      </c>
      <c r="B20" s="50" t="s">
        <v>16</v>
      </c>
      <c r="C20" s="50"/>
    </row>
    <row r="21" spans="1:3" ht="17.25" customHeight="1" x14ac:dyDescent="0.35">
      <c r="A21" s="5" t="s">
        <v>28</v>
      </c>
      <c r="B21" s="50" t="s">
        <v>16</v>
      </c>
      <c r="C21" s="50"/>
    </row>
    <row r="22" spans="1:3" x14ac:dyDescent="0.35">
      <c r="A22" s="44" t="s">
        <v>29</v>
      </c>
      <c r="B22" s="48">
        <v>44462</v>
      </c>
      <c r="C22" s="49"/>
    </row>
    <row r="23" spans="1:3" x14ac:dyDescent="0.35">
      <c r="A23" s="28" t="s">
        <v>30</v>
      </c>
      <c r="B23" s="47" t="s">
        <v>31</v>
      </c>
      <c r="C23" s="45"/>
    </row>
    <row r="24" spans="1:3" x14ac:dyDescent="0.35">
      <c r="A24" s="28" t="s">
        <v>32</v>
      </c>
      <c r="B24" s="47" t="s">
        <v>31</v>
      </c>
      <c r="C24" s="45"/>
    </row>
    <row r="25" spans="1:3" x14ac:dyDescent="0.35">
      <c r="A25" s="60" t="s">
        <v>33</v>
      </c>
      <c r="B25" s="45" t="s">
        <v>34</v>
      </c>
      <c r="C25" s="46"/>
    </row>
    <row r="26" spans="1:3" x14ac:dyDescent="0.35">
      <c r="A26" s="60"/>
      <c r="B26" s="46"/>
      <c r="C26" s="46"/>
    </row>
    <row r="27" spans="1:3" ht="100.5" customHeight="1" x14ac:dyDescent="0.35">
      <c r="A27" s="60"/>
      <c r="B27" s="46"/>
      <c r="C27" s="46"/>
    </row>
    <row r="28" spans="1:3" x14ac:dyDescent="0.35">
      <c r="A28" s="28" t="s">
        <v>35</v>
      </c>
      <c r="B28" s="46" t="s">
        <v>8</v>
      </c>
      <c r="C28" s="46"/>
    </row>
    <row r="29" spans="1:3" x14ac:dyDescent="0.35">
      <c r="A29" s="28" t="s">
        <v>36</v>
      </c>
      <c r="B29" s="52">
        <v>83091725</v>
      </c>
      <c r="C29" s="46"/>
    </row>
    <row r="30" spans="1:3" x14ac:dyDescent="0.35">
      <c r="A30" s="28" t="s">
        <v>37</v>
      </c>
      <c r="B30" s="46" t="s">
        <v>38</v>
      </c>
      <c r="C30" s="46"/>
    </row>
    <row r="31" spans="1:3" x14ac:dyDescent="0.35">
      <c r="A31" s="28" t="s">
        <v>39</v>
      </c>
      <c r="B31" s="46" t="s">
        <v>40</v>
      </c>
      <c r="C31" s="46"/>
    </row>
    <row r="32" spans="1:3" x14ac:dyDescent="0.35">
      <c r="A32" s="28" t="s">
        <v>41</v>
      </c>
      <c r="B32" s="53">
        <v>45169</v>
      </c>
      <c r="C32" s="54"/>
    </row>
    <row r="33" spans="1:3" x14ac:dyDescent="0.35">
      <c r="A33" s="5" t="s">
        <v>42</v>
      </c>
      <c r="B33" s="51">
        <v>45175</v>
      </c>
      <c r="C33" s="51"/>
    </row>
    <row r="34" spans="1:3" ht="43.5" x14ac:dyDescent="0.35">
      <c r="A34" s="5" t="s">
        <v>43</v>
      </c>
      <c r="B34" s="51">
        <v>45189</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0" zoomScale="55" zoomScaleNormal="5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44</v>
      </c>
      <c r="B1" s="61"/>
      <c r="C1" s="61"/>
    </row>
    <row r="2" spans="1:3" ht="15.75" customHeight="1" x14ac:dyDescent="0.35">
      <c r="A2" s="20" t="s">
        <v>45</v>
      </c>
      <c r="B2" s="63" t="s">
        <v>46</v>
      </c>
      <c r="C2" s="64"/>
    </row>
    <row r="3" spans="1:3" s="2" customFormat="1" x14ac:dyDescent="0.35">
      <c r="A3" s="5" t="s">
        <v>1</v>
      </c>
      <c r="B3" s="50" t="str">
        <f>'AUTOS  NOTA 322'!B2:C2</f>
        <v xml:space="preserve">2023091821 </v>
      </c>
      <c r="C3" s="50"/>
    </row>
    <row r="4" spans="1:3" s="2" customFormat="1" x14ac:dyDescent="0.35">
      <c r="A4" s="5" t="s">
        <v>3</v>
      </c>
      <c r="B4" s="50" t="str">
        <f>'AUTOS  NOTA 322'!B3:C3</f>
        <v>SUPERINTENDENCIA FINANCIERA DE COLOMBIA</v>
      </c>
      <c r="C4" s="50"/>
    </row>
    <row r="5" spans="1:3" s="2" customFormat="1" x14ac:dyDescent="0.35">
      <c r="A5" s="5" t="s">
        <v>5</v>
      </c>
      <c r="B5" s="50" t="str">
        <f>'AUTOS  NOTA 322'!B4:C4</f>
        <v>ALLIANZ SEGUROS S.A.</v>
      </c>
      <c r="C5" s="50"/>
    </row>
    <row r="6" spans="1:3" s="2" customFormat="1" x14ac:dyDescent="0.35">
      <c r="A6" s="5" t="s">
        <v>7</v>
      </c>
      <c r="B6" s="50" t="str">
        <f>'AUTOS  NOTA 322'!B5:C5</f>
        <v>JAVIER GEOVANNY DUARTE QUESADA</v>
      </c>
      <c r="C6" s="50"/>
    </row>
    <row r="7" spans="1:3" s="2" customFormat="1" x14ac:dyDescent="0.35">
      <c r="A7" s="5" t="s">
        <v>9</v>
      </c>
      <c r="B7" s="50" t="str">
        <f>'AUTOS  NOTA 322'!B6:C6</f>
        <v>DEMANDA DIRECTA</v>
      </c>
      <c r="C7" s="50"/>
    </row>
    <row r="8" spans="1:3" s="2" customFormat="1" x14ac:dyDescent="0.35">
      <c r="A8" s="31" t="s">
        <v>47</v>
      </c>
      <c r="B8" s="50" t="str">
        <f>'AUTOS  NOTA 322'!B7:C8</f>
        <v>N/A SUSTRACCIÓN - HURTO DE VEHICULO</v>
      </c>
      <c r="C8" s="50"/>
    </row>
    <row r="9" spans="1:3" x14ac:dyDescent="0.35">
      <c r="A9" s="20" t="s">
        <v>48</v>
      </c>
      <c r="B9" s="50">
        <v>22653309</v>
      </c>
      <c r="C9" s="50"/>
    </row>
    <row r="10" spans="1:3" x14ac:dyDescent="0.35">
      <c r="A10" s="20" t="s">
        <v>49</v>
      </c>
      <c r="B10" s="50" t="s">
        <v>12</v>
      </c>
      <c r="C10" s="50"/>
    </row>
    <row r="11" spans="1:3" x14ac:dyDescent="0.35">
      <c r="A11" s="20" t="s">
        <v>51</v>
      </c>
      <c r="B11" s="77">
        <v>17600000</v>
      </c>
      <c r="C11" s="78"/>
    </row>
    <row r="12" spans="1:3" x14ac:dyDescent="0.35">
      <c r="A12" s="20" t="s">
        <v>52</v>
      </c>
      <c r="B12" s="77">
        <v>0</v>
      </c>
      <c r="C12" s="78"/>
    </row>
    <row r="13" spans="1:3" x14ac:dyDescent="0.35">
      <c r="A13" s="20" t="s">
        <v>53</v>
      </c>
      <c r="B13" s="56" t="s">
        <v>54</v>
      </c>
      <c r="C13" s="57"/>
    </row>
    <row r="14" spans="1:3" x14ac:dyDescent="0.35">
      <c r="A14" s="20" t="s">
        <v>55</v>
      </c>
      <c r="B14" s="62" t="s">
        <v>56</v>
      </c>
      <c r="C14" s="50"/>
    </row>
    <row r="15" spans="1:3" x14ac:dyDescent="0.35">
      <c r="A15" s="20" t="s">
        <v>57</v>
      </c>
      <c r="B15" s="50" t="s">
        <v>58</v>
      </c>
      <c r="C15" s="50"/>
    </row>
    <row r="16" spans="1:3" x14ac:dyDescent="0.35">
      <c r="A16" s="20" t="s">
        <v>59</v>
      </c>
      <c r="B16" s="50" t="s">
        <v>58</v>
      </c>
      <c r="C16" s="50"/>
    </row>
    <row r="17" spans="1:3" x14ac:dyDescent="0.35">
      <c r="A17" s="79" t="s">
        <v>60</v>
      </c>
      <c r="B17" s="50"/>
      <c r="C17" s="50"/>
    </row>
    <row r="18" spans="1:3" x14ac:dyDescent="0.35">
      <c r="A18" s="80"/>
      <c r="B18" s="10" t="s">
        <v>61</v>
      </c>
      <c r="C18" s="10" t="s">
        <v>62</v>
      </c>
    </row>
    <row r="19" spans="1:3" x14ac:dyDescent="0.35">
      <c r="A19" s="80"/>
      <c r="B19" s="6" t="s">
        <v>63</v>
      </c>
      <c r="C19" s="6"/>
    </row>
    <row r="20" spans="1:3" x14ac:dyDescent="0.35">
      <c r="A20" s="80"/>
      <c r="B20" s="6"/>
      <c r="C20" s="6"/>
    </row>
    <row r="21" spans="1:3" x14ac:dyDescent="0.35">
      <c r="A21" s="81"/>
      <c r="B21" s="6"/>
      <c r="C21" s="6"/>
    </row>
    <row r="22" spans="1:3" x14ac:dyDescent="0.35">
      <c r="A22" s="20" t="s">
        <v>64</v>
      </c>
      <c r="B22" s="50"/>
      <c r="C22" s="50"/>
    </row>
    <row r="23" spans="1:3" x14ac:dyDescent="0.35">
      <c r="A23" s="20" t="s">
        <v>65</v>
      </c>
      <c r="B23" s="63"/>
      <c r="C23" s="64"/>
    </row>
    <row r="24" spans="1:3" x14ac:dyDescent="0.35">
      <c r="A24" s="20" t="s">
        <v>66</v>
      </c>
      <c r="B24" s="50" t="s">
        <v>67</v>
      </c>
      <c r="C24" s="50"/>
    </row>
    <row r="25" spans="1:3" x14ac:dyDescent="0.35">
      <c r="A25" s="20" t="s">
        <v>68</v>
      </c>
      <c r="B25" s="50"/>
      <c r="C25" s="50"/>
    </row>
    <row r="26" spans="1:3" x14ac:dyDescent="0.35">
      <c r="A26" s="20" t="s">
        <v>69</v>
      </c>
      <c r="B26" s="50"/>
      <c r="C26" s="50"/>
    </row>
    <row r="27" spans="1:3" x14ac:dyDescent="0.35">
      <c r="A27" s="19" t="s">
        <v>70</v>
      </c>
      <c r="B27" s="50"/>
      <c r="C27" s="50"/>
    </row>
    <row r="28" spans="1:3" x14ac:dyDescent="0.35">
      <c r="A28" s="65" t="s">
        <v>71</v>
      </c>
      <c r="B28" s="65"/>
      <c r="C28" s="65"/>
    </row>
    <row r="29" spans="1:3" x14ac:dyDescent="0.35">
      <c r="A29" s="75" t="s">
        <v>72</v>
      </c>
      <c r="B29" s="76"/>
      <c r="C29" s="11"/>
    </row>
    <row r="30" spans="1:3" x14ac:dyDescent="0.35">
      <c r="A30" s="75" t="s">
        <v>73</v>
      </c>
      <c r="B30" s="76"/>
      <c r="C30" s="11"/>
    </row>
    <row r="31" spans="1:3" x14ac:dyDescent="0.35">
      <c r="A31" s="75" t="s">
        <v>74</v>
      </c>
      <c r="B31" s="76"/>
      <c r="C31" s="12"/>
    </row>
    <row r="32" spans="1:3" x14ac:dyDescent="0.35">
      <c r="A32" s="75" t="s">
        <v>75</v>
      </c>
      <c r="B32" s="76"/>
      <c r="C32" s="11"/>
    </row>
    <row r="33" spans="1:3" x14ac:dyDescent="0.35">
      <c r="A33" s="75" t="s">
        <v>76</v>
      </c>
      <c r="B33" s="76"/>
      <c r="C33" s="11"/>
    </row>
    <row r="34" spans="1:3" x14ac:dyDescent="0.35">
      <c r="A34" s="75" t="s">
        <v>77</v>
      </c>
      <c r="B34" s="76"/>
      <c r="C34" s="13"/>
    </row>
    <row r="35" spans="1:3" x14ac:dyDescent="0.35">
      <c r="A35" s="66" t="s">
        <v>78</v>
      </c>
      <c r="B35" s="67"/>
      <c r="C35" s="14"/>
    </row>
    <row r="36" spans="1:3" x14ac:dyDescent="0.35">
      <c r="A36" s="66" t="s">
        <v>79</v>
      </c>
      <c r="B36" s="67"/>
      <c r="C36" s="15"/>
    </row>
    <row r="37" spans="1:3" x14ac:dyDescent="0.35">
      <c r="A37" s="68" t="s">
        <v>80</v>
      </c>
      <c r="B37" s="69"/>
      <c r="C37" s="15"/>
    </row>
    <row r="38" spans="1:3" x14ac:dyDescent="0.35">
      <c r="A38" s="70"/>
      <c r="B38" s="71"/>
      <c r="C38" s="15"/>
    </row>
    <row r="39" spans="1:3" x14ac:dyDescent="0.35">
      <c r="A39" s="72"/>
      <c r="B39" s="73"/>
      <c r="C39" s="15"/>
    </row>
    <row r="40" spans="1:3" x14ac:dyDescent="0.35">
      <c r="A40" s="74" t="s">
        <v>81</v>
      </c>
      <c r="B40" s="74"/>
      <c r="C40" s="74"/>
    </row>
    <row r="41" spans="1:3" x14ac:dyDescent="0.35">
      <c r="A41" s="17" t="s">
        <v>82</v>
      </c>
      <c r="B41" s="18"/>
      <c r="C41" s="15" t="s">
        <v>83</v>
      </c>
    </row>
    <row r="42" spans="1:3" x14ac:dyDescent="0.35">
      <c r="A42" s="66" t="s">
        <v>84</v>
      </c>
      <c r="B42" s="67"/>
      <c r="C42" s="15"/>
    </row>
    <row r="43" spans="1:3" x14ac:dyDescent="0.35">
      <c r="A43" s="66" t="s">
        <v>85</v>
      </c>
      <c r="B43" s="67"/>
      <c r="C43" s="15"/>
    </row>
    <row r="44" spans="1:3" x14ac:dyDescent="0.35">
      <c r="A44" s="17" t="s">
        <v>86</v>
      </c>
      <c r="B44" s="18"/>
      <c r="C44" s="15"/>
    </row>
    <row r="45" spans="1:3" x14ac:dyDescent="0.35">
      <c r="A45" s="17" t="s">
        <v>87</v>
      </c>
      <c r="B45" s="18"/>
      <c r="C45" s="15"/>
    </row>
    <row r="46" spans="1:3" x14ac:dyDescent="0.35">
      <c r="A46" s="66" t="s">
        <v>88</v>
      </c>
      <c r="B46" s="67"/>
      <c r="C46" s="15"/>
    </row>
    <row r="47" spans="1:3" x14ac:dyDescent="0.35">
      <c r="A47" s="17" t="s">
        <v>89</v>
      </c>
      <c r="B47" s="16"/>
      <c r="C47" s="15"/>
    </row>
    <row r="48" spans="1:3" x14ac:dyDescent="0.35">
      <c r="A48" s="66" t="s">
        <v>90</v>
      </c>
      <c r="B48" s="67"/>
      <c r="C48" s="15"/>
    </row>
    <row r="49" spans="1:3" x14ac:dyDescent="0.35">
      <c r="A49" s="66" t="s">
        <v>91</v>
      </c>
      <c r="B49" s="67"/>
      <c r="C49" s="15"/>
    </row>
    <row r="50" spans="1:3" x14ac:dyDescent="0.35">
      <c r="A50" s="66" t="s">
        <v>80</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6" zoomScale="70" zoomScaleNormal="70" workbookViewId="0">
      <selection activeCell="B41" sqref="B41:C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1" t="s">
        <v>92</v>
      </c>
      <c r="B1" s="61"/>
      <c r="C1" s="61"/>
    </row>
    <row r="2" spans="1:9" ht="15" customHeight="1" x14ac:dyDescent="0.35">
      <c r="A2" s="35" t="s">
        <v>45</v>
      </c>
      <c r="B2" s="86" t="str">
        <f>'AUTOS NOTA 321'!B2:C2</f>
        <v>SINIESTRO 106157632   LEGIS  APJ32027</v>
      </c>
      <c r="C2" s="87"/>
    </row>
    <row r="3" spans="1:9" x14ac:dyDescent="0.35">
      <c r="A3" s="36" t="s">
        <v>1</v>
      </c>
      <c r="B3" s="90" t="str">
        <f>'AUTOS  NOTA 322'!B2:C2</f>
        <v xml:space="preserve">2023091821 </v>
      </c>
      <c r="C3" s="90"/>
    </row>
    <row r="4" spans="1:9" x14ac:dyDescent="0.35">
      <c r="A4" s="36" t="s">
        <v>3</v>
      </c>
      <c r="B4" s="90" t="str">
        <f>'AUTOS  NOTA 322'!B3:C3</f>
        <v>SUPERINTENDENCIA FINANCIERA DE COLOMBIA</v>
      </c>
      <c r="C4" s="90"/>
    </row>
    <row r="5" spans="1:9" x14ac:dyDescent="0.35">
      <c r="A5" s="36" t="s">
        <v>5</v>
      </c>
      <c r="B5" s="90" t="str">
        <f>'AUTOS  NOTA 322'!B4:C4</f>
        <v>ALLIANZ SEGUROS S.A.</v>
      </c>
      <c r="C5" s="90"/>
    </row>
    <row r="6" spans="1:9" ht="15" customHeight="1" x14ac:dyDescent="0.35">
      <c r="A6" s="36" t="s">
        <v>7</v>
      </c>
      <c r="B6" s="90" t="str">
        <f>'AUTOS  NOTA 322'!B5:C5</f>
        <v>JAVIER GEOVANNY DUARTE QUESADA</v>
      </c>
      <c r="C6" s="90"/>
    </row>
    <row r="7" spans="1:9" x14ac:dyDescent="0.35">
      <c r="A7" s="36" t="s">
        <v>9</v>
      </c>
      <c r="B7" s="90" t="str">
        <f>'AUTOS  NOTA 322'!B6:C6</f>
        <v>DEMANDA DIRECTA</v>
      </c>
      <c r="C7" s="90"/>
    </row>
    <row r="8" spans="1:9" x14ac:dyDescent="0.35">
      <c r="A8" s="38" t="s">
        <v>47</v>
      </c>
      <c r="B8" s="90" t="str">
        <f>'AUTOS  NOTA 322'!B7:C8</f>
        <v>N/A SUSTRACCIÓN - HURTO DE VEHICULO</v>
      </c>
      <c r="C8" s="90"/>
    </row>
    <row r="9" spans="1:9" ht="29" x14ac:dyDescent="0.35">
      <c r="A9" s="36" t="s">
        <v>93</v>
      </c>
      <c r="B9" s="84">
        <f>SUM(C11,C12,C14,C15,C17)</f>
        <v>32591164</v>
      </c>
      <c r="C9" s="85"/>
    </row>
    <row r="10" spans="1:9" x14ac:dyDescent="0.35">
      <c r="A10" s="91" t="s">
        <v>94</v>
      </c>
      <c r="B10" s="88" t="s">
        <v>95</v>
      </c>
      <c r="C10" s="89"/>
    </row>
    <row r="11" spans="1:9" x14ac:dyDescent="0.35">
      <c r="A11" s="91"/>
      <c r="B11" s="37" t="s">
        <v>172</v>
      </c>
      <c r="C11" s="32">
        <v>19300000</v>
      </c>
    </row>
    <row r="12" spans="1:9" x14ac:dyDescent="0.35">
      <c r="A12" s="91"/>
      <c r="B12" s="37" t="s">
        <v>173</v>
      </c>
      <c r="C12" s="32">
        <v>1200000</v>
      </c>
    </row>
    <row r="13" spans="1:9" x14ac:dyDescent="0.35">
      <c r="A13" s="91"/>
      <c r="B13" s="88"/>
      <c r="C13" s="89"/>
    </row>
    <row r="14" spans="1:9" x14ac:dyDescent="0.35">
      <c r="A14" s="91"/>
      <c r="B14" s="37" t="s">
        <v>98</v>
      </c>
      <c r="C14" s="40"/>
    </row>
    <row r="15" spans="1:9" x14ac:dyDescent="0.35">
      <c r="A15" s="91"/>
      <c r="B15" s="37" t="s">
        <v>99</v>
      </c>
      <c r="C15" s="40"/>
      <c r="E15" t="s">
        <v>100</v>
      </c>
      <c r="F15" s="22">
        <v>0.7</v>
      </c>
    </row>
    <row r="16" spans="1:9" x14ac:dyDescent="0.35">
      <c r="A16" s="91"/>
      <c r="B16" s="88" t="s">
        <v>101</v>
      </c>
      <c r="C16" s="89"/>
      <c r="E16" t="s">
        <v>102</v>
      </c>
      <c r="F16" s="23">
        <v>0.3</v>
      </c>
      <c r="I16" s="25"/>
    </row>
    <row r="17" spans="1:9" x14ac:dyDescent="0.35">
      <c r="A17" s="91"/>
      <c r="B17" s="37" t="s">
        <v>171</v>
      </c>
      <c r="C17" s="41">
        <v>12091164</v>
      </c>
      <c r="F17" s="26"/>
      <c r="I17" s="25"/>
    </row>
    <row r="18" spans="1:9" ht="23.25" customHeight="1" x14ac:dyDescent="0.35">
      <c r="A18" s="39" t="s">
        <v>103</v>
      </c>
      <c r="B18" s="86" t="s">
        <v>138</v>
      </c>
      <c r="C18" s="87"/>
    </row>
    <row r="19" spans="1:9" ht="58" x14ac:dyDescent="0.35">
      <c r="A19" s="36" t="s">
        <v>104</v>
      </c>
      <c r="B19" s="98" t="s">
        <v>175</v>
      </c>
      <c r="C19" s="99"/>
    </row>
    <row r="20" spans="1:9" ht="15" customHeight="1" x14ac:dyDescent="0.35">
      <c r="A20" s="21" t="s">
        <v>105</v>
      </c>
      <c r="B20" s="95">
        <f>((C22+C23+C25+C26+C30+C28+C32+C34+C29+C33)-C37)*C36*C38</f>
        <v>27867790</v>
      </c>
      <c r="C20" s="95"/>
    </row>
    <row r="21" spans="1:9" x14ac:dyDescent="0.35">
      <c r="A21" s="7" t="s">
        <v>106</v>
      </c>
      <c r="B21" s="100" t="s">
        <v>95</v>
      </c>
      <c r="C21" s="101"/>
    </row>
    <row r="22" spans="1:9" x14ac:dyDescent="0.35">
      <c r="A22" s="82"/>
      <c r="B22" s="37" t="s">
        <v>96</v>
      </c>
      <c r="C22" s="32">
        <v>0</v>
      </c>
    </row>
    <row r="23" spans="1:9" x14ac:dyDescent="0.35">
      <c r="A23" s="83"/>
      <c r="B23" s="37" t="s">
        <v>97</v>
      </c>
      <c r="C23" s="32">
        <v>0</v>
      </c>
    </row>
    <row r="24" spans="1:9" x14ac:dyDescent="0.35">
      <c r="A24" s="83"/>
      <c r="B24" s="88" t="s">
        <v>107</v>
      </c>
      <c r="C24" s="89"/>
    </row>
    <row r="25" spans="1:9" x14ac:dyDescent="0.35">
      <c r="A25" s="83"/>
      <c r="B25" s="37" t="s">
        <v>98</v>
      </c>
      <c r="C25" s="32">
        <v>0</v>
      </c>
    </row>
    <row r="26" spans="1:9" ht="29.15" customHeight="1" x14ac:dyDescent="0.35">
      <c r="A26" s="83"/>
      <c r="B26" s="37" t="s">
        <v>108</v>
      </c>
      <c r="C26" s="32">
        <v>0</v>
      </c>
    </row>
    <row r="27" spans="1:9" x14ac:dyDescent="0.35">
      <c r="A27" s="83"/>
      <c r="B27" s="88" t="s">
        <v>109</v>
      </c>
      <c r="C27" s="89"/>
    </row>
    <row r="28" spans="1:9" x14ac:dyDescent="0.35">
      <c r="A28" s="83"/>
      <c r="B28" s="37" t="s">
        <v>110</v>
      </c>
      <c r="C28" s="32">
        <v>0</v>
      </c>
    </row>
    <row r="29" spans="1:9" x14ac:dyDescent="0.35">
      <c r="A29" s="83"/>
      <c r="B29" s="37" t="s">
        <v>96</v>
      </c>
      <c r="C29" s="32">
        <v>0</v>
      </c>
    </row>
    <row r="30" spans="1:9" x14ac:dyDescent="0.35">
      <c r="A30" s="83"/>
      <c r="B30" s="37" t="s">
        <v>97</v>
      </c>
      <c r="C30" s="32">
        <v>0</v>
      </c>
    </row>
    <row r="31" spans="1:9" x14ac:dyDescent="0.35">
      <c r="A31" s="83"/>
      <c r="B31" s="88" t="s">
        <v>111</v>
      </c>
      <c r="C31" s="89"/>
    </row>
    <row r="32" spans="1:9" x14ac:dyDescent="0.35">
      <c r="A32" s="83"/>
      <c r="B32" s="37" t="s">
        <v>12</v>
      </c>
      <c r="C32" s="32">
        <v>17600000</v>
      </c>
    </row>
    <row r="33" spans="1:3" x14ac:dyDescent="0.35">
      <c r="A33" s="83"/>
      <c r="B33" s="37" t="s">
        <v>171</v>
      </c>
      <c r="C33" s="32">
        <v>10267790</v>
      </c>
    </row>
    <row r="34" spans="1:3" x14ac:dyDescent="0.35">
      <c r="A34" s="83"/>
      <c r="B34" s="37"/>
      <c r="C34" s="32">
        <v>0</v>
      </c>
    </row>
    <row r="35" spans="1:3" x14ac:dyDescent="0.35">
      <c r="A35" s="83"/>
      <c r="B35" s="88" t="s">
        <v>112</v>
      </c>
      <c r="C35" s="89"/>
    </row>
    <row r="36" spans="1:3" x14ac:dyDescent="0.35">
      <c r="A36" s="83"/>
      <c r="B36" s="37" t="s">
        <v>113</v>
      </c>
      <c r="C36" s="33">
        <v>1</v>
      </c>
    </row>
    <row r="37" spans="1:3" x14ac:dyDescent="0.35">
      <c r="A37" s="83"/>
      <c r="B37" s="37" t="s">
        <v>52</v>
      </c>
      <c r="C37" s="34">
        <v>0</v>
      </c>
    </row>
    <row r="38" spans="1:3" x14ac:dyDescent="0.35">
      <c r="A38" s="83"/>
      <c r="B38" s="37" t="s">
        <v>114</v>
      </c>
      <c r="C38" s="33">
        <v>1</v>
      </c>
    </row>
    <row r="39" spans="1:3" x14ac:dyDescent="0.35">
      <c r="A39" s="24" t="s">
        <v>115</v>
      </c>
      <c r="B39" s="95">
        <f>IFERROR(B20*(VLOOKUP(B18,E15:F17,2,0)),16666)</f>
        <v>16666</v>
      </c>
      <c r="C39" s="95"/>
    </row>
    <row r="40" spans="1:3" ht="93" customHeight="1" x14ac:dyDescent="0.35">
      <c r="A40" s="36" t="s">
        <v>116</v>
      </c>
      <c r="B40" s="96" t="s">
        <v>174</v>
      </c>
      <c r="C40" s="97"/>
    </row>
    <row r="41" spans="1:3" ht="211.5" customHeight="1" x14ac:dyDescent="0.35">
      <c r="A41" s="36" t="s">
        <v>117</v>
      </c>
      <c r="B41" s="93" t="s">
        <v>170</v>
      </c>
      <c r="C41" s="94"/>
    </row>
    <row r="42" spans="1:3" ht="26.15" customHeight="1" x14ac:dyDescent="0.35">
      <c r="A42" s="43" t="s">
        <v>118</v>
      </c>
      <c r="B42" s="43"/>
      <c r="C42" s="43"/>
    </row>
    <row r="43" spans="1:3" x14ac:dyDescent="0.35">
      <c r="A43" s="42" t="s">
        <v>119</v>
      </c>
      <c r="B43" s="92"/>
      <c r="C43" s="92"/>
    </row>
    <row r="44" spans="1:3" ht="41.15" customHeight="1" x14ac:dyDescent="0.35">
      <c r="A44" s="42" t="s">
        <v>120</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zoomScale="70" zoomScaleNormal="70" workbookViewId="0">
      <selection activeCell="C18" sqref="C18"/>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121</v>
      </c>
      <c r="B1" s="61"/>
      <c r="C1" s="61"/>
    </row>
    <row r="2" spans="1:3" x14ac:dyDescent="0.35">
      <c r="A2" s="20" t="s">
        <v>45</v>
      </c>
      <c r="B2" s="63" t="s">
        <v>176</v>
      </c>
      <c r="C2" s="64"/>
    </row>
    <row r="3" spans="1:3" x14ac:dyDescent="0.35">
      <c r="A3" s="5" t="s">
        <v>1</v>
      </c>
      <c r="B3" s="50" t="str">
        <f>'AUTOS  NOTA 322'!B2:C2</f>
        <v xml:space="preserve">2023091821 </v>
      </c>
      <c r="C3" s="50"/>
    </row>
    <row r="4" spans="1:3" x14ac:dyDescent="0.35">
      <c r="A4" s="5" t="s">
        <v>3</v>
      </c>
      <c r="B4" s="50" t="str">
        <f>'AUTOS  NOTA 322'!B3:C3</f>
        <v>SUPERINTENDENCIA FINANCIERA DE COLOMBIA</v>
      </c>
      <c r="C4" s="50"/>
    </row>
    <row r="5" spans="1:3" x14ac:dyDescent="0.35">
      <c r="A5" s="5" t="s">
        <v>5</v>
      </c>
      <c r="B5" s="50" t="str">
        <f>'AUTOS  NOTA 322'!B4:C4</f>
        <v>ALLIANZ SEGUROS S.A.</v>
      </c>
      <c r="C5" s="50"/>
    </row>
    <row r="6" spans="1:3" ht="15" customHeight="1" x14ac:dyDescent="0.35">
      <c r="A6" s="5" t="s">
        <v>7</v>
      </c>
      <c r="B6" s="50" t="str">
        <f>'AUTOS  NOTA 322'!B5:C5</f>
        <v>JAVIER GEOVANNY DUARTE QUESADA</v>
      </c>
      <c r="C6" s="50"/>
    </row>
    <row r="7" spans="1:3" ht="15" customHeight="1" x14ac:dyDescent="0.35">
      <c r="A7" s="5" t="s">
        <v>9</v>
      </c>
      <c r="B7" s="50" t="str">
        <f>'AUTOS  NOTA 322'!B6:C6</f>
        <v>DEMANDA DIRECTA</v>
      </c>
      <c r="C7" s="50"/>
    </row>
    <row r="8" spans="1:3" ht="15" customHeight="1" x14ac:dyDescent="0.35">
      <c r="A8" s="31" t="s">
        <v>47</v>
      </c>
      <c r="B8" s="50" t="str">
        <f>'AUTOS  NOTA 322'!B7:C8</f>
        <v>N/A SUSTRACCIÓN - HURTO DE VEHICULO</v>
      </c>
      <c r="C8" s="50"/>
    </row>
    <row r="9" spans="1:3" ht="19" customHeight="1" x14ac:dyDescent="0.35">
      <c r="A9" s="5" t="s">
        <v>122</v>
      </c>
      <c r="B9" s="50" t="s">
        <v>138</v>
      </c>
      <c r="C9" s="50"/>
    </row>
    <row r="10" spans="1:3" x14ac:dyDescent="0.35">
      <c r="A10" s="7" t="s">
        <v>106</v>
      </c>
      <c r="B10" s="104">
        <f>'AUTOS NOTA 324'!B20:C20</f>
        <v>27867790</v>
      </c>
      <c r="C10" s="104"/>
    </row>
    <row r="11" spans="1:3" x14ac:dyDescent="0.35">
      <c r="A11" s="7" t="s">
        <v>123</v>
      </c>
      <c r="B11" s="105">
        <f>'AUTOS NOTA 324'!B39:C39</f>
        <v>16666</v>
      </c>
      <c r="C11" s="50"/>
    </row>
    <row r="12" spans="1:3" ht="29" x14ac:dyDescent="0.35">
      <c r="A12" s="7" t="s">
        <v>124</v>
      </c>
      <c r="B12" s="102" t="s">
        <v>175</v>
      </c>
      <c r="C12" s="103"/>
    </row>
    <row r="13" spans="1:3" ht="43.5" x14ac:dyDescent="0.35">
      <c r="A13" s="5" t="s">
        <v>125</v>
      </c>
      <c r="B13" s="50" t="s">
        <v>58</v>
      </c>
      <c r="C13" s="50"/>
    </row>
    <row r="14" spans="1:3" ht="43.5" x14ac:dyDescent="0.35">
      <c r="A14" s="5" t="s">
        <v>126</v>
      </c>
      <c r="B14" t="s">
        <v>58</v>
      </c>
    </row>
    <row r="15" spans="1:3" x14ac:dyDescent="0.35">
      <c r="A15" s="5" t="s">
        <v>127</v>
      </c>
      <c r="B15" s="50" t="s">
        <v>58</v>
      </c>
      <c r="C15" s="50"/>
    </row>
    <row r="16" spans="1:3" x14ac:dyDescent="0.35">
      <c r="A16" s="7" t="s">
        <v>128</v>
      </c>
      <c r="B16" s="50"/>
      <c r="C16" s="50"/>
    </row>
    <row r="17" spans="1:3" x14ac:dyDescent="0.35">
      <c r="A17" s="6" t="s">
        <v>129</v>
      </c>
      <c r="B17" s="103"/>
      <c r="C17" s="103"/>
    </row>
  </sheetData>
  <mergeCells count="16">
    <mergeCell ref="B16:C16"/>
    <mergeCell ref="B12:C12"/>
    <mergeCell ref="B17:C17"/>
    <mergeCell ref="B15:C15"/>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53</v>
      </c>
      <c r="B1" t="s">
        <v>58</v>
      </c>
      <c r="C1" s="9" t="s">
        <v>60</v>
      </c>
      <c r="D1" s="9" t="s">
        <v>130</v>
      </c>
      <c r="E1" s="3" t="s">
        <v>66</v>
      </c>
      <c r="F1" s="2" t="s">
        <v>100</v>
      </c>
      <c r="G1" s="4">
        <v>0</v>
      </c>
      <c r="H1" t="s">
        <v>24</v>
      </c>
      <c r="I1" t="s">
        <v>131</v>
      </c>
      <c r="K1" t="s">
        <v>132</v>
      </c>
      <c r="L1" s="30" t="s">
        <v>133</v>
      </c>
      <c r="M1" t="s">
        <v>54</v>
      </c>
      <c r="N1" t="s">
        <v>100</v>
      </c>
      <c r="O1" t="s">
        <v>134</v>
      </c>
    </row>
    <row r="2" spans="1:15" x14ac:dyDescent="0.35">
      <c r="A2" t="s">
        <v>54</v>
      </c>
      <c r="B2" t="s">
        <v>135</v>
      </c>
      <c r="C2" t="s">
        <v>136</v>
      </c>
      <c r="D2" s="2" t="s">
        <v>137</v>
      </c>
      <c r="E2" s="1" t="s">
        <v>67</v>
      </c>
      <c r="F2" s="2" t="s">
        <v>138</v>
      </c>
      <c r="G2" s="4">
        <v>0.7</v>
      </c>
      <c r="H2" t="s">
        <v>139</v>
      </c>
      <c r="I2" t="s">
        <v>140</v>
      </c>
      <c r="K2" t="s">
        <v>10</v>
      </c>
      <c r="L2" s="30" t="s">
        <v>141</v>
      </c>
      <c r="M2" t="s">
        <v>142</v>
      </c>
      <c r="N2" t="s">
        <v>102</v>
      </c>
      <c r="O2" t="s">
        <v>135</v>
      </c>
    </row>
    <row r="3" spans="1:15" x14ac:dyDescent="0.35">
      <c r="A3" t="s">
        <v>142</v>
      </c>
      <c r="C3" t="s">
        <v>143</v>
      </c>
      <c r="D3" s="2" t="s">
        <v>144</v>
      </c>
      <c r="E3" s="1" t="s">
        <v>145</v>
      </c>
      <c r="F3" s="2" t="s">
        <v>102</v>
      </c>
      <c r="G3" s="4">
        <v>0.3</v>
      </c>
      <c r="H3" t="s">
        <v>146</v>
      </c>
      <c r="I3" t="s">
        <v>147</v>
      </c>
      <c r="L3" s="30" t="s">
        <v>50</v>
      </c>
      <c r="M3" t="s">
        <v>148</v>
      </c>
      <c r="N3" t="s">
        <v>138</v>
      </c>
    </row>
    <row r="4" spans="1:15" x14ac:dyDescent="0.35">
      <c r="A4" t="s">
        <v>148</v>
      </c>
      <c r="C4" t="s">
        <v>149</v>
      </c>
      <c r="E4" s="1" t="s">
        <v>150</v>
      </c>
      <c r="H4" t="s">
        <v>151</v>
      </c>
      <c r="I4" t="s">
        <v>152</v>
      </c>
      <c r="L4" t="s">
        <v>153</v>
      </c>
    </row>
    <row r="5" spans="1:15" x14ac:dyDescent="0.35">
      <c r="A5" t="s">
        <v>154</v>
      </c>
      <c r="E5" s="1" t="s">
        <v>155</v>
      </c>
      <c r="H5" t="s">
        <v>156</v>
      </c>
      <c r="I5" t="s">
        <v>157</v>
      </c>
      <c r="L5" s="30" t="s">
        <v>158</v>
      </c>
    </row>
    <row r="6" spans="1:15" x14ac:dyDescent="0.35">
      <c r="E6" s="1" t="s">
        <v>159</v>
      </c>
      <c r="I6" t="s">
        <v>160</v>
      </c>
      <c r="L6" s="30" t="s">
        <v>161</v>
      </c>
    </row>
    <row r="7" spans="1:15" x14ac:dyDescent="0.35">
      <c r="E7" s="1" t="s">
        <v>162</v>
      </c>
      <c r="I7" t="s">
        <v>163</v>
      </c>
      <c r="L7" s="30" t="s">
        <v>164</v>
      </c>
    </row>
    <row r="8" spans="1:15" x14ac:dyDescent="0.35">
      <c r="E8" s="1" t="s">
        <v>165</v>
      </c>
      <c r="L8" s="30" t="s">
        <v>109</v>
      </c>
    </row>
    <row r="9" spans="1:15" x14ac:dyDescent="0.35">
      <c r="L9" s="30" t="s">
        <v>166</v>
      </c>
    </row>
    <row r="10" spans="1:15" x14ac:dyDescent="0.35">
      <c r="L10" s="30" t="s">
        <v>167</v>
      </c>
    </row>
    <row r="11" spans="1:15" x14ac:dyDescent="0.35">
      <c r="L11" s="30" t="s">
        <v>168</v>
      </c>
    </row>
    <row r="12" spans="1:15" x14ac:dyDescent="0.35">
      <c r="L12" s="30" t="s">
        <v>12</v>
      </c>
    </row>
    <row r="13" spans="1:15" x14ac:dyDescent="0.35">
      <c r="L13" s="30" t="s">
        <v>169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2023-10-29T22:41:31Z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