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\Desktop\CONTRALORIA GENERAL DE LA REPUBLICA\PROCESOS\2024\2024-12-23  PRF-2020-00036 BUGALAGRANDE\VISITA\"/>
    </mc:Choice>
  </mc:AlternateContent>
  <xr:revisionPtr revIDLastSave="0" documentId="13_ncr:1_{2802F410-7373-4D4D-A0FD-5B85457E30C6}" xr6:coauthVersionLast="47" xr6:coauthVersionMax="47" xr10:uidLastSave="{00000000-0000-0000-0000-000000000000}"/>
  <bookViews>
    <workbookView xWindow="-108" yWindow="-108" windowWidth="23256" windowHeight="12576" tabRatio="599" xr2:uid="{3D0E951D-67FD-4FAB-99A0-996A489D158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  <c r="F53" i="1"/>
  <c r="F46" i="1"/>
  <c r="F8" i="1"/>
  <c r="F9" i="1" s="1"/>
  <c r="F12" i="1" l="1"/>
  <c r="F13" i="1" s="1"/>
  <c r="F17" i="1"/>
  <c r="F19" i="1"/>
  <c r="F20" i="1"/>
  <c r="F16" i="1"/>
  <c r="F24" i="1"/>
  <c r="F18" i="1"/>
  <c r="F25" i="1"/>
  <c r="F29" i="1"/>
  <c r="F31" i="1" s="1"/>
  <c r="F21" i="1" l="1"/>
  <c r="F26" i="1"/>
  <c r="F34" i="1" l="1"/>
  <c r="F36" i="1" l="1"/>
  <c r="F38" i="1" s="1"/>
  <c r="F40" i="1" l="1"/>
</calcChain>
</file>

<file path=xl/sharedStrings.xml><?xml version="1.0" encoding="utf-8"?>
<sst xmlns="http://schemas.openxmlformats.org/spreadsheetml/2006/main" count="53" uniqueCount="44">
  <si>
    <t>ITEM</t>
  </si>
  <si>
    <t>DESCRIPCIÓN</t>
  </si>
  <si>
    <t>UND</t>
  </si>
  <si>
    <t>CANT.</t>
  </si>
  <si>
    <t>VR. UNIT</t>
  </si>
  <si>
    <t>VR. TOTAL</t>
  </si>
  <si>
    <t>M2</t>
  </si>
  <si>
    <t>INSTALACIONES ELÉCTRICAS</t>
  </si>
  <si>
    <t>SUBTOTAL INSTALACIONES ELÉCTRICAS</t>
  </si>
  <si>
    <t>SUBTOTAL ESTRUCTURAS EN CONCRETO</t>
  </si>
  <si>
    <t>CUBIERTA</t>
  </si>
  <si>
    <t>SUBTOTAL CUBIERTA</t>
  </si>
  <si>
    <t>VALOR TOTAL OBRA</t>
  </si>
  <si>
    <t>OBRA</t>
  </si>
  <si>
    <t>MUNICIPIO DE BUGALAGRANDE</t>
  </si>
  <si>
    <t>CONSTRUCCIÓN VIVIENDAS CORREGIMIENTO MESTIZAL EN EL MUNICIPIO DE BUGALAGRANDE VALLE DEL CAUCA</t>
  </si>
  <si>
    <t>UN</t>
  </si>
  <si>
    <t>MAMPOSTERÍA</t>
  </si>
  <si>
    <t>MESÓN DE COCINA (DETALLAR EN ANEXO)</t>
  </si>
  <si>
    <t>CUBIERTA EN TEJA DE A.C. Y ACCESORIOS</t>
  </si>
  <si>
    <t>INSTALACIONES HIDRÁULICAS</t>
  </si>
  <si>
    <t>PUNTO HIDRÁULICO EMPOTRADO</t>
  </si>
  <si>
    <t>LAVAMANOS</t>
  </si>
  <si>
    <t>APARATOS HIDRÁULICOS DE COCINA</t>
  </si>
  <si>
    <t>TANQUE DE RESERVA DE AGUA DE 500 LTS</t>
  </si>
  <si>
    <t>DUCHA</t>
  </si>
  <si>
    <t>SUBTOTAL INSTALACIONES HIDRÁULICAS</t>
  </si>
  <si>
    <t>CAJA DE CIRCUITOS</t>
  </si>
  <si>
    <t>PUNTO ELÉCTRICO EMPOTRADO</t>
  </si>
  <si>
    <t>INSTALACIONES SANITARIAS</t>
  </si>
  <si>
    <t>SANITARIO LÍNEA ECONÓMICA</t>
  </si>
  <si>
    <t>TOTAL COSTOS DIRECTOS</t>
  </si>
  <si>
    <t>ADICIÓN PRESUPUESTAL OTROSÍ No. 001-2012 DEL 04 DE DICIEMBRE DE 2012</t>
  </si>
  <si>
    <t>VALOR CONVENIO ASOCIATIVO INCLUIDA ADICIÓN</t>
  </si>
  <si>
    <t>VALOR VIVIENDA SIN INCLUIR APORTE DE LOS PROPIETARIOS ($ 3.224.221.875/265)</t>
  </si>
  <si>
    <t>FACTOR APROXIMACIÓN COSTOS DIRECTOS</t>
  </si>
  <si>
    <t>FACTOR CÁLCULO COSTOS INDIRECTOS</t>
  </si>
  <si>
    <t>APROXIMACIÓN COSTOS DIRECTOS (FACTOR)</t>
  </si>
  <si>
    <t>COSTOS INDIRECTOS (FACTOR)</t>
  </si>
  <si>
    <t>PRESUPUESTO OBRAS FALTANTES VIVIENDA CONSUELO JIMENEZ</t>
  </si>
  <si>
    <t>FACTOR AUMENTO VALOR VIVIENDA CON ADICIÓN</t>
  </si>
  <si>
    <t>VALOR VIVIENDA SIN ADICIÓN</t>
  </si>
  <si>
    <t>VALOR VIVIENDA CON ADICIÓN</t>
  </si>
  <si>
    <t>VALOR OBRAS INCLUYENDO EL VALOR DE LA ADICIÓN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</si>
</sst>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8" xfId="0" applyFont="1" applyBorder="1" applyAlignment="1">
      <alignment horizontal="center" vertical="center"/>
    </xf>
    <xf numFmtId="0" fontId="0" fillId="0" borderId="9" xfId="0" applyBorder="1"/>
    <xf numFmtId="0" fontId="2" fillId="0" borderId="9" xfId="0" applyFont="1" applyBorder="1" applyAlignment="1">
      <alignment horizontal="center" vertical="center"/>
    </xf>
    <xf numFmtId="0" fontId="0" fillId="0" borderId="8" xfId="0" applyBorder="1"/>
    <xf numFmtId="164" fontId="2" fillId="0" borderId="9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/>
    <xf numFmtId="0" fontId="0" fillId="0" borderId="18" xfId="0" applyBorder="1"/>
    <xf numFmtId="0" fontId="0" fillId="0" borderId="20" xfId="0" applyBorder="1"/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0" borderId="9" xfId="0" applyNumberFormat="1" applyBorder="1"/>
    <xf numFmtId="164" fontId="0" fillId="0" borderId="9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164" fontId="2" fillId="0" borderId="2" xfId="0" applyNumberFormat="1" applyFont="1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4" fontId="0" fillId="0" borderId="1" xfId="0" applyNumberFormat="1" applyBorder="1"/>
    <xf numFmtId="164" fontId="0" fillId="0" borderId="0" xfId="0" applyNumberFormat="1"/>
    <xf numFmtId="164" fontId="0" fillId="0" borderId="1" xfId="1" applyNumberFormat="1" applyFont="1" applyFill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164" fontId="0" fillId="0" borderId="10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22" xfId="0" applyBorder="1"/>
    <xf numFmtId="44" fontId="2" fillId="0" borderId="9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44" fontId="2" fillId="0" borderId="1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4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8" xfId="0" applyFill="1" applyBorder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/>
    </xf>
    <xf numFmtId="44" fontId="0" fillId="0" borderId="9" xfId="0" applyNumberForma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44" fontId="2" fillId="0" borderId="9" xfId="0" applyNumberFormat="1" applyFon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2" fontId="0" fillId="0" borderId="8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44" fontId="3" fillId="0" borderId="9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44" fontId="4" fillId="0" borderId="36" xfId="0" applyNumberFormat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FF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6CADD-8898-458A-A34B-EC2BD64566A0}">
  <dimension ref="A1:R57"/>
  <sheetViews>
    <sheetView tabSelected="1" zoomScale="80" zoomScaleNormal="80" workbookViewId="0">
      <pane xSplit="3" ySplit="5" topLeftCell="D34" activePane="bottomRight" state="frozen"/>
      <selection pane="topRight" activeCell="G1" sqref="G1"/>
      <selection pane="bottomLeft" activeCell="A6" sqref="A6"/>
      <selection pane="bottomRight" sqref="A1:F56"/>
    </sheetView>
  </sheetViews>
  <sheetFormatPr baseColWidth="10" defaultRowHeight="14.4" x14ac:dyDescent="0.3"/>
  <cols>
    <col min="1" max="1" width="6.5546875" customWidth="1"/>
    <col min="2" max="2" width="42.21875" customWidth="1"/>
    <col min="3" max="3" width="5.33203125" customWidth="1"/>
    <col min="4" max="4" width="13.44140625" customWidth="1"/>
    <col min="5" max="5" width="15.33203125" bestFit="1" customWidth="1"/>
    <col min="6" max="6" width="17.88671875" bestFit="1" customWidth="1"/>
    <col min="7" max="7" width="6.33203125" bestFit="1" customWidth="1"/>
    <col min="8" max="8" width="16.44140625" bestFit="1" customWidth="1"/>
    <col min="9" max="9" width="7" bestFit="1" customWidth="1"/>
    <col min="10" max="10" width="12.77734375" bestFit="1" customWidth="1"/>
    <col min="12" max="12" width="16.33203125" customWidth="1"/>
    <col min="14" max="14" width="16.33203125" customWidth="1"/>
    <col min="16" max="16" width="16.44140625" customWidth="1"/>
    <col min="18" max="18" width="16.44140625" customWidth="1"/>
  </cols>
  <sheetData>
    <row r="1" spans="1:18" ht="24.6" customHeight="1" thickBot="1" x14ac:dyDescent="0.35">
      <c r="A1" s="82" t="s">
        <v>14</v>
      </c>
      <c r="B1" s="83"/>
      <c r="C1" s="83"/>
      <c r="D1" s="83"/>
      <c r="E1" s="83"/>
      <c r="F1" s="73"/>
    </row>
    <row r="2" spans="1:18" x14ac:dyDescent="0.3">
      <c r="A2" s="69" t="s">
        <v>13</v>
      </c>
      <c r="B2" s="70" t="s">
        <v>15</v>
      </c>
      <c r="C2" s="70"/>
      <c r="D2" s="75" t="s">
        <v>39</v>
      </c>
      <c r="E2" s="76"/>
      <c r="F2" s="77"/>
      <c r="G2" s="55"/>
      <c r="H2" s="56"/>
      <c r="I2" s="56"/>
      <c r="J2" s="62"/>
      <c r="K2" s="55"/>
      <c r="L2" s="56"/>
      <c r="M2" s="56"/>
      <c r="N2" s="62"/>
      <c r="O2" s="55"/>
      <c r="P2" s="56"/>
      <c r="Q2" s="56"/>
      <c r="R2" s="57"/>
    </row>
    <row r="3" spans="1:18" ht="15" thickBot="1" x14ac:dyDescent="0.35">
      <c r="A3" s="104"/>
      <c r="B3" s="105"/>
      <c r="C3" s="105"/>
      <c r="D3" s="106"/>
      <c r="E3" s="107"/>
      <c r="F3" s="108"/>
      <c r="G3" s="11"/>
      <c r="H3" s="13"/>
      <c r="I3" s="14"/>
      <c r="J3" s="12"/>
      <c r="K3" s="6"/>
      <c r="L3" s="2"/>
      <c r="M3" s="2"/>
      <c r="N3" s="14"/>
      <c r="O3" s="6"/>
      <c r="P3" s="2"/>
      <c r="Q3" s="2"/>
      <c r="R3" s="4"/>
    </row>
    <row r="4" spans="1:18" x14ac:dyDescent="0.3">
      <c r="A4" s="109"/>
      <c r="B4" s="110"/>
      <c r="C4" s="110"/>
      <c r="D4" s="111"/>
      <c r="E4" s="112"/>
      <c r="F4" s="113"/>
      <c r="G4" s="52"/>
      <c r="H4" s="64"/>
      <c r="I4" s="63"/>
      <c r="J4" s="53"/>
      <c r="K4" s="58"/>
      <c r="L4" s="59"/>
      <c r="M4" s="59"/>
      <c r="N4" s="63"/>
      <c r="O4" s="58"/>
      <c r="P4" s="59"/>
      <c r="Q4" s="59"/>
      <c r="R4" s="60"/>
    </row>
    <row r="5" spans="1:18" x14ac:dyDescent="0.3">
      <c r="A5" s="3" t="s">
        <v>0</v>
      </c>
      <c r="B5" s="1" t="s">
        <v>1</v>
      </c>
      <c r="C5" s="1" t="s">
        <v>2</v>
      </c>
      <c r="D5" s="3" t="s">
        <v>3</v>
      </c>
      <c r="E5" s="1" t="s">
        <v>4</v>
      </c>
      <c r="F5" s="5" t="s">
        <v>5</v>
      </c>
      <c r="G5" s="3"/>
      <c r="H5" s="1"/>
      <c r="I5" s="1"/>
      <c r="J5" s="17"/>
      <c r="K5" s="3"/>
      <c r="L5" s="1"/>
      <c r="M5" s="1"/>
      <c r="N5" s="17"/>
      <c r="O5" s="3"/>
      <c r="P5" s="1"/>
      <c r="Q5" s="1"/>
      <c r="R5" s="5"/>
    </row>
    <row r="6" spans="1:18" x14ac:dyDescent="0.3">
      <c r="A6" s="6"/>
      <c r="B6" s="2"/>
      <c r="C6" s="2"/>
      <c r="D6" s="10"/>
      <c r="E6" s="8"/>
      <c r="F6" s="9"/>
      <c r="G6" s="6"/>
      <c r="H6" s="2"/>
      <c r="I6" s="2"/>
      <c r="J6" s="14"/>
      <c r="K6" s="6"/>
      <c r="L6" s="2"/>
      <c r="M6" s="2"/>
      <c r="N6" s="14"/>
      <c r="O6" s="19"/>
      <c r="P6" s="20"/>
      <c r="Q6" s="20"/>
      <c r="R6" s="21"/>
    </row>
    <row r="7" spans="1:18" x14ac:dyDescent="0.3">
      <c r="A7" s="3">
        <v>4</v>
      </c>
      <c r="B7" s="40" t="s">
        <v>17</v>
      </c>
      <c r="C7" s="8"/>
      <c r="D7" s="10"/>
      <c r="E7" s="38"/>
      <c r="F7" s="9"/>
      <c r="G7" s="6"/>
      <c r="H7" s="2"/>
      <c r="I7" s="2"/>
      <c r="J7" s="14"/>
      <c r="K7" s="10"/>
      <c r="L7" s="24"/>
      <c r="M7" s="2"/>
      <c r="N7" s="14"/>
      <c r="O7" s="10"/>
      <c r="P7" s="25"/>
      <c r="Q7" s="2"/>
      <c r="R7" s="4"/>
    </row>
    <row r="8" spans="1:18" x14ac:dyDescent="0.3">
      <c r="A8" s="84"/>
      <c r="B8" s="85" t="s">
        <v>18</v>
      </c>
      <c r="C8" s="86" t="s">
        <v>16</v>
      </c>
      <c r="D8" s="87">
        <v>1</v>
      </c>
      <c r="E8" s="88">
        <v>88884</v>
      </c>
      <c r="F8" s="89">
        <f>D8*E8</f>
        <v>88884</v>
      </c>
      <c r="G8" s="10"/>
      <c r="H8" s="22"/>
      <c r="I8" s="8"/>
      <c r="J8" s="23"/>
      <c r="K8" s="10"/>
      <c r="L8" s="24"/>
      <c r="M8" s="2"/>
      <c r="N8" s="14"/>
      <c r="O8" s="10"/>
      <c r="P8" s="25"/>
      <c r="Q8" s="2"/>
      <c r="R8" s="4"/>
    </row>
    <row r="9" spans="1:18" x14ac:dyDescent="0.3">
      <c r="A9" s="90" t="s">
        <v>9</v>
      </c>
      <c r="B9" s="91"/>
      <c r="C9" s="92"/>
      <c r="D9" s="87"/>
      <c r="E9" s="86"/>
      <c r="F9" s="93">
        <f>SUM(F8:F8)</f>
        <v>88884</v>
      </c>
      <c r="G9" s="6"/>
      <c r="H9" s="2"/>
      <c r="I9" s="2"/>
      <c r="J9" s="14"/>
      <c r="K9" s="10"/>
      <c r="L9" s="24"/>
      <c r="M9" s="8"/>
      <c r="N9" s="23"/>
      <c r="O9" s="10"/>
      <c r="P9" s="25"/>
      <c r="Q9" s="2"/>
      <c r="R9" s="4"/>
    </row>
    <row r="10" spans="1:18" x14ac:dyDescent="0.3">
      <c r="A10" s="94"/>
      <c r="B10" s="95"/>
      <c r="C10" s="95"/>
      <c r="D10" s="87"/>
      <c r="E10" s="86"/>
      <c r="F10" s="96"/>
      <c r="G10" s="6"/>
      <c r="H10" s="2"/>
      <c r="I10" s="2"/>
      <c r="J10" s="14"/>
      <c r="K10" s="10"/>
      <c r="L10" s="24"/>
      <c r="M10" s="8"/>
      <c r="N10" s="23"/>
      <c r="O10" s="10"/>
      <c r="P10" s="25"/>
      <c r="Q10" s="2"/>
      <c r="R10" s="4"/>
    </row>
    <row r="11" spans="1:18" x14ac:dyDescent="0.3">
      <c r="A11" s="97">
        <v>6</v>
      </c>
      <c r="B11" s="98" t="s">
        <v>10</v>
      </c>
      <c r="C11" s="86"/>
      <c r="D11" s="87"/>
      <c r="E11" s="86"/>
      <c r="F11" s="96"/>
      <c r="G11" s="6"/>
      <c r="H11" s="2"/>
      <c r="I11" s="2"/>
      <c r="J11" s="14"/>
      <c r="K11" s="10"/>
      <c r="L11" s="24"/>
      <c r="M11" s="8"/>
      <c r="N11" s="23"/>
      <c r="O11" s="10"/>
      <c r="P11" s="25"/>
      <c r="Q11" s="2"/>
      <c r="R11" s="27"/>
    </row>
    <row r="12" spans="1:18" x14ac:dyDescent="0.3">
      <c r="A12" s="97"/>
      <c r="B12" s="85" t="s">
        <v>19</v>
      </c>
      <c r="C12" s="86" t="s">
        <v>6</v>
      </c>
      <c r="D12" s="99">
        <v>49.82</v>
      </c>
      <c r="E12" s="88">
        <v>23425.72</v>
      </c>
      <c r="F12" s="89">
        <f>D12*E12</f>
        <v>1167069.3704000001</v>
      </c>
      <c r="G12" s="10"/>
      <c r="H12" s="8"/>
      <c r="I12" s="8"/>
      <c r="J12" s="18"/>
      <c r="K12" s="10"/>
      <c r="L12" s="24"/>
      <c r="M12" s="8"/>
      <c r="N12" s="23"/>
      <c r="O12" s="10"/>
      <c r="P12" s="25"/>
      <c r="Q12" s="2"/>
      <c r="R12" s="27"/>
    </row>
    <row r="13" spans="1:18" x14ac:dyDescent="0.3">
      <c r="A13" s="90" t="s">
        <v>11</v>
      </c>
      <c r="B13" s="91"/>
      <c r="C13" s="91"/>
      <c r="D13" s="87"/>
      <c r="E13" s="88"/>
      <c r="F13" s="93">
        <f>SUM(F12:F12)</f>
        <v>1167069.3704000001</v>
      </c>
      <c r="G13" s="6"/>
      <c r="H13" s="35"/>
      <c r="I13" s="2"/>
      <c r="J13" s="14"/>
      <c r="K13" s="10"/>
      <c r="L13" s="24"/>
      <c r="M13" s="8"/>
      <c r="N13" s="23"/>
      <c r="O13" s="10"/>
      <c r="P13" s="25"/>
      <c r="Q13" s="2"/>
      <c r="R13" s="27"/>
    </row>
    <row r="14" spans="1:18" x14ac:dyDescent="0.3">
      <c r="A14" s="94"/>
      <c r="B14" s="95"/>
      <c r="C14" s="95"/>
      <c r="D14" s="87"/>
      <c r="E14" s="86"/>
      <c r="F14" s="96"/>
      <c r="G14" s="6"/>
      <c r="H14" s="2"/>
      <c r="I14" s="2"/>
      <c r="J14" s="14"/>
      <c r="K14" s="10"/>
      <c r="L14" s="24"/>
      <c r="M14" s="8"/>
      <c r="N14" s="23"/>
      <c r="O14" s="10"/>
      <c r="P14" s="25"/>
      <c r="Q14" s="2"/>
      <c r="R14" s="27"/>
    </row>
    <row r="15" spans="1:18" x14ac:dyDescent="0.3">
      <c r="A15" s="97">
        <v>7</v>
      </c>
      <c r="B15" s="98" t="s">
        <v>20</v>
      </c>
      <c r="C15" s="86"/>
      <c r="D15" s="87"/>
      <c r="E15" s="86"/>
      <c r="F15" s="96"/>
      <c r="G15" s="6"/>
      <c r="H15" s="2"/>
      <c r="I15" s="2"/>
      <c r="J15" s="14"/>
      <c r="K15" s="10"/>
      <c r="L15" s="24"/>
      <c r="M15" s="8"/>
      <c r="N15" s="23"/>
      <c r="O15" s="10"/>
      <c r="P15" s="25"/>
      <c r="Q15" s="2"/>
      <c r="R15" s="27"/>
    </row>
    <row r="16" spans="1:18" x14ac:dyDescent="0.3">
      <c r="A16" s="84"/>
      <c r="B16" s="85" t="s">
        <v>21</v>
      </c>
      <c r="C16" s="86" t="s">
        <v>16</v>
      </c>
      <c r="D16" s="99">
        <v>7</v>
      </c>
      <c r="E16" s="88">
        <v>21824.5</v>
      </c>
      <c r="F16" s="89">
        <f>D16*E16</f>
        <v>152771.5</v>
      </c>
      <c r="G16" s="10"/>
      <c r="H16" s="22"/>
      <c r="I16" s="8"/>
      <c r="J16" s="23"/>
      <c r="K16" s="10"/>
      <c r="L16" s="24"/>
      <c r="M16" s="8"/>
      <c r="N16" s="23"/>
      <c r="O16" s="10"/>
      <c r="P16" s="25"/>
      <c r="Q16" s="8"/>
      <c r="R16" s="27"/>
    </row>
    <row r="17" spans="1:18" x14ac:dyDescent="0.3">
      <c r="A17" s="84"/>
      <c r="B17" s="85" t="s">
        <v>22</v>
      </c>
      <c r="C17" s="86" t="s">
        <v>16</v>
      </c>
      <c r="D17" s="99">
        <v>1</v>
      </c>
      <c r="E17" s="88">
        <v>35000</v>
      </c>
      <c r="F17" s="89">
        <f t="shared" ref="F17:F20" si="0">D17*E17</f>
        <v>35000</v>
      </c>
      <c r="G17" s="10"/>
      <c r="H17" s="22"/>
      <c r="I17" s="8"/>
      <c r="J17" s="23"/>
      <c r="K17" s="10"/>
      <c r="L17" s="24"/>
      <c r="M17" s="8"/>
      <c r="N17" s="23"/>
      <c r="O17" s="10"/>
      <c r="P17" s="25"/>
      <c r="Q17" s="8"/>
      <c r="R17" s="27"/>
    </row>
    <row r="18" spans="1:18" x14ac:dyDescent="0.3">
      <c r="A18" s="84"/>
      <c r="B18" s="85" t="s">
        <v>23</v>
      </c>
      <c r="C18" s="86" t="s">
        <v>16</v>
      </c>
      <c r="D18" s="99">
        <v>1</v>
      </c>
      <c r="E18" s="88">
        <v>89252</v>
      </c>
      <c r="F18" s="89">
        <f t="shared" si="0"/>
        <v>89252</v>
      </c>
      <c r="G18" s="10"/>
      <c r="H18" s="22"/>
      <c r="I18" s="8"/>
      <c r="J18" s="23"/>
      <c r="K18" s="10"/>
      <c r="L18" s="24"/>
      <c r="M18" s="8"/>
      <c r="N18" s="23"/>
      <c r="O18" s="10"/>
      <c r="P18" s="25"/>
      <c r="Q18" s="2"/>
      <c r="R18" s="27"/>
    </row>
    <row r="19" spans="1:18" x14ac:dyDescent="0.3">
      <c r="A19" s="84"/>
      <c r="B19" s="85" t="s">
        <v>24</v>
      </c>
      <c r="C19" s="86" t="s">
        <v>16</v>
      </c>
      <c r="D19" s="99">
        <v>1</v>
      </c>
      <c r="E19" s="88">
        <v>140000</v>
      </c>
      <c r="F19" s="89">
        <f t="shared" si="0"/>
        <v>140000</v>
      </c>
      <c r="G19" s="10"/>
      <c r="H19" s="22"/>
      <c r="I19" s="8"/>
      <c r="J19" s="23"/>
      <c r="K19" s="10"/>
      <c r="L19" s="24"/>
      <c r="M19" s="8"/>
      <c r="N19" s="23"/>
      <c r="O19" s="10"/>
      <c r="P19" s="25"/>
      <c r="Q19" s="8"/>
      <c r="R19" s="27"/>
    </row>
    <row r="20" spans="1:18" x14ac:dyDescent="0.3">
      <c r="A20" s="84"/>
      <c r="B20" s="85" t="s">
        <v>25</v>
      </c>
      <c r="C20" s="86" t="s">
        <v>16</v>
      </c>
      <c r="D20" s="99">
        <v>1</v>
      </c>
      <c r="E20" s="88">
        <v>15775</v>
      </c>
      <c r="F20" s="89">
        <f t="shared" si="0"/>
        <v>15775</v>
      </c>
      <c r="G20" s="10"/>
      <c r="H20" s="22"/>
      <c r="I20" s="8"/>
      <c r="J20" s="23"/>
      <c r="K20" s="10"/>
      <c r="L20" s="24"/>
      <c r="M20" s="8"/>
      <c r="N20" s="23"/>
      <c r="O20" s="10"/>
      <c r="P20" s="25"/>
      <c r="Q20" s="2"/>
      <c r="R20" s="27"/>
    </row>
    <row r="21" spans="1:18" x14ac:dyDescent="0.3">
      <c r="A21" s="90" t="s">
        <v>26</v>
      </c>
      <c r="B21" s="91"/>
      <c r="C21" s="91"/>
      <c r="D21" s="87"/>
      <c r="E21" s="86"/>
      <c r="F21" s="93">
        <f>SUM(F16:F20)</f>
        <v>432798.5</v>
      </c>
      <c r="G21" s="6"/>
      <c r="H21" s="2"/>
      <c r="I21" s="2"/>
      <c r="J21" s="14"/>
      <c r="K21" s="10"/>
      <c r="L21" s="24"/>
      <c r="M21" s="8"/>
      <c r="N21" s="23"/>
      <c r="O21" s="10"/>
      <c r="P21" s="25"/>
      <c r="Q21" s="2"/>
      <c r="R21" s="27"/>
    </row>
    <row r="22" spans="1:18" x14ac:dyDescent="0.3">
      <c r="A22" s="94"/>
      <c r="B22" s="95"/>
      <c r="C22" s="95"/>
      <c r="D22" s="87"/>
      <c r="E22" s="86"/>
      <c r="F22" s="96"/>
      <c r="G22" s="6"/>
      <c r="H22" s="2"/>
      <c r="I22" s="2"/>
      <c r="J22" s="14"/>
      <c r="K22" s="10"/>
      <c r="L22" s="24"/>
      <c r="M22" s="8"/>
      <c r="N22" s="23"/>
      <c r="O22" s="10"/>
      <c r="P22" s="25"/>
      <c r="Q22" s="2"/>
      <c r="R22" s="27"/>
    </row>
    <row r="23" spans="1:18" x14ac:dyDescent="0.3">
      <c r="A23" s="97">
        <v>8</v>
      </c>
      <c r="B23" s="98" t="s">
        <v>7</v>
      </c>
      <c r="C23" s="86"/>
      <c r="D23" s="87"/>
      <c r="E23" s="86"/>
      <c r="F23" s="96"/>
      <c r="G23" s="6"/>
      <c r="H23" s="2"/>
      <c r="I23" s="2"/>
      <c r="J23" s="14"/>
      <c r="K23" s="10"/>
      <c r="L23" s="24"/>
      <c r="M23" s="8"/>
      <c r="N23" s="23"/>
      <c r="O23" s="10"/>
      <c r="P23" s="25"/>
      <c r="Q23" s="2"/>
      <c r="R23" s="27"/>
    </row>
    <row r="24" spans="1:18" x14ac:dyDescent="0.3">
      <c r="A24" s="84"/>
      <c r="B24" s="85" t="s">
        <v>27</v>
      </c>
      <c r="C24" s="86" t="s">
        <v>16</v>
      </c>
      <c r="D24" s="87">
        <v>1</v>
      </c>
      <c r="E24" s="88">
        <v>21808.57</v>
      </c>
      <c r="F24" s="89">
        <f>D24*E24</f>
        <v>21808.57</v>
      </c>
      <c r="G24" s="10"/>
      <c r="H24" s="22"/>
      <c r="I24" s="8"/>
      <c r="J24" s="23"/>
      <c r="K24" s="10"/>
      <c r="L24" s="24"/>
      <c r="M24" s="8"/>
      <c r="N24" s="23"/>
      <c r="O24" s="10"/>
      <c r="P24" s="25"/>
      <c r="Q24" s="8"/>
      <c r="R24" s="27"/>
    </row>
    <row r="25" spans="1:18" x14ac:dyDescent="0.3">
      <c r="A25" s="84"/>
      <c r="B25" s="85" t="s">
        <v>28</v>
      </c>
      <c r="C25" s="86" t="s">
        <v>16</v>
      </c>
      <c r="D25" s="87">
        <v>10</v>
      </c>
      <c r="E25" s="88">
        <v>22102.5</v>
      </c>
      <c r="F25" s="89">
        <f>D25*E25</f>
        <v>221025</v>
      </c>
      <c r="G25" s="10"/>
      <c r="H25" s="22"/>
      <c r="I25" s="8"/>
      <c r="J25" s="23"/>
      <c r="K25" s="10"/>
      <c r="L25" s="24"/>
      <c r="M25" s="8"/>
      <c r="N25" s="23"/>
      <c r="O25" s="10"/>
      <c r="P25" s="25"/>
      <c r="Q25" s="8"/>
      <c r="R25" s="27"/>
    </row>
    <row r="26" spans="1:18" x14ac:dyDescent="0.3">
      <c r="A26" s="90" t="s">
        <v>8</v>
      </c>
      <c r="B26" s="91"/>
      <c r="C26" s="91"/>
      <c r="D26" s="87"/>
      <c r="E26" s="86"/>
      <c r="F26" s="93">
        <f>SUM(F24:F25)</f>
        <v>242833.57</v>
      </c>
      <c r="G26" s="6"/>
      <c r="H26" s="2"/>
      <c r="I26" s="2"/>
      <c r="J26" s="14"/>
      <c r="K26" s="10"/>
      <c r="L26" s="24"/>
      <c r="M26" s="8"/>
      <c r="N26" s="23"/>
      <c r="O26" s="10"/>
      <c r="P26" s="25"/>
      <c r="Q26" s="8"/>
      <c r="R26" s="27"/>
    </row>
    <row r="27" spans="1:18" x14ac:dyDescent="0.3">
      <c r="A27" s="94"/>
      <c r="B27" s="95"/>
      <c r="C27" s="95"/>
      <c r="D27" s="87"/>
      <c r="E27" s="86"/>
      <c r="F27" s="96"/>
      <c r="G27" s="6"/>
      <c r="H27" s="2"/>
      <c r="I27" s="2"/>
      <c r="J27" s="14"/>
      <c r="K27" s="10"/>
      <c r="L27" s="24"/>
      <c r="M27" s="8"/>
      <c r="N27" s="23"/>
      <c r="O27" s="10"/>
      <c r="P27" s="25"/>
      <c r="Q27" s="8"/>
      <c r="R27" s="27"/>
    </row>
    <row r="28" spans="1:18" x14ac:dyDescent="0.3">
      <c r="A28" s="97">
        <v>9</v>
      </c>
      <c r="B28" s="98" t="s">
        <v>29</v>
      </c>
      <c r="C28" s="86"/>
      <c r="D28" s="87"/>
      <c r="E28" s="86"/>
      <c r="F28" s="96"/>
      <c r="G28" s="6"/>
      <c r="H28" s="2"/>
      <c r="I28" s="2"/>
      <c r="J28" s="14"/>
      <c r="K28" s="10"/>
      <c r="L28" s="24"/>
      <c r="M28" s="8"/>
      <c r="N28" s="23"/>
      <c r="O28" s="10"/>
      <c r="P28" s="25"/>
      <c r="Q28" s="8"/>
      <c r="R28" s="27"/>
    </row>
    <row r="29" spans="1:18" x14ac:dyDescent="0.3">
      <c r="A29" s="84"/>
      <c r="B29" s="85" t="s">
        <v>30</v>
      </c>
      <c r="C29" s="86" t="s">
        <v>16</v>
      </c>
      <c r="D29" s="87">
        <v>1</v>
      </c>
      <c r="E29" s="100">
        <v>125920.81</v>
      </c>
      <c r="F29" s="101">
        <f t="shared" ref="F29" si="1">D29*E29</f>
        <v>125920.81</v>
      </c>
      <c r="G29" s="10"/>
      <c r="H29" s="22"/>
      <c r="I29" s="8"/>
      <c r="J29" s="23"/>
      <c r="K29" s="10"/>
      <c r="L29" s="24"/>
      <c r="M29" s="8"/>
      <c r="N29" s="23"/>
      <c r="O29" s="10"/>
      <c r="P29" s="25"/>
      <c r="Q29" s="8"/>
      <c r="R29" s="27"/>
    </row>
    <row r="30" spans="1:18" x14ac:dyDescent="0.3">
      <c r="A30" s="102"/>
      <c r="B30" s="103"/>
      <c r="C30" s="103"/>
      <c r="D30" s="87"/>
      <c r="E30" s="86"/>
      <c r="F30" s="96"/>
      <c r="G30" s="6"/>
      <c r="H30" s="2"/>
      <c r="I30" s="2"/>
      <c r="J30" s="14"/>
      <c r="K30" s="10"/>
      <c r="L30" s="24"/>
      <c r="M30" s="8"/>
      <c r="N30" s="23"/>
      <c r="O30" s="10"/>
      <c r="P30" s="25"/>
      <c r="Q30" s="8"/>
      <c r="R30" s="27"/>
    </row>
    <row r="31" spans="1:18" x14ac:dyDescent="0.3">
      <c r="A31" s="67" t="s">
        <v>8</v>
      </c>
      <c r="B31" s="68"/>
      <c r="C31" s="68"/>
      <c r="D31" s="10"/>
      <c r="E31" s="8"/>
      <c r="F31" s="49">
        <f>SUM(F29:F30)</f>
        <v>125920.81</v>
      </c>
      <c r="G31" s="6"/>
      <c r="H31" s="2"/>
      <c r="I31" s="2"/>
      <c r="J31" s="14"/>
      <c r="K31" s="10"/>
      <c r="L31" s="24"/>
      <c r="M31" s="8"/>
      <c r="N31" s="23"/>
      <c r="O31" s="10"/>
      <c r="P31" s="25"/>
      <c r="Q31" s="8"/>
      <c r="R31" s="27"/>
    </row>
    <row r="32" spans="1:18" ht="15" thickBot="1" x14ac:dyDescent="0.35">
      <c r="A32" s="114"/>
      <c r="B32" s="115"/>
      <c r="C32" s="115"/>
      <c r="D32" s="33"/>
      <c r="E32" s="34"/>
      <c r="F32" s="116"/>
      <c r="G32" s="6"/>
      <c r="H32" s="2"/>
      <c r="I32" s="2"/>
      <c r="J32" s="14"/>
      <c r="K32" s="10"/>
      <c r="L32" s="24"/>
      <c r="M32" s="8"/>
      <c r="N32" s="23"/>
      <c r="O32" s="10"/>
      <c r="P32" s="25"/>
      <c r="Q32" s="8"/>
      <c r="R32" s="27"/>
    </row>
    <row r="33" spans="1:18" x14ac:dyDescent="0.3">
      <c r="A33" s="117"/>
      <c r="B33" s="118"/>
      <c r="C33" s="118"/>
      <c r="D33" s="119"/>
      <c r="E33" s="120"/>
      <c r="F33" s="121"/>
      <c r="G33" s="6"/>
      <c r="H33" s="2"/>
      <c r="I33" s="2"/>
      <c r="J33" s="14"/>
      <c r="K33" s="10"/>
      <c r="L33" s="24"/>
      <c r="M33" s="8"/>
      <c r="N33" s="23"/>
      <c r="O33" s="10"/>
      <c r="P33" s="14"/>
      <c r="Q33" s="8"/>
      <c r="R33" s="27"/>
    </row>
    <row r="34" spans="1:18" x14ac:dyDescent="0.3">
      <c r="A34" s="39"/>
      <c r="B34" s="54" t="s">
        <v>31</v>
      </c>
      <c r="C34" s="54"/>
      <c r="D34" s="10"/>
      <c r="E34" s="8"/>
      <c r="F34" s="49">
        <f>+F9+F13+F21+F26+F31</f>
        <v>2057506.2504000003</v>
      </c>
      <c r="G34" s="6"/>
      <c r="H34" s="2"/>
      <c r="I34" s="2"/>
      <c r="J34" s="14"/>
      <c r="K34" s="10"/>
      <c r="L34" s="24"/>
      <c r="M34" s="8"/>
      <c r="N34" s="23"/>
      <c r="O34" s="10"/>
      <c r="P34" s="14"/>
      <c r="Q34" s="8"/>
      <c r="R34" s="27"/>
    </row>
    <row r="35" spans="1:18" x14ac:dyDescent="0.3">
      <c r="A35" s="39"/>
      <c r="B35" s="42"/>
      <c r="C35" s="42"/>
      <c r="D35" s="10"/>
      <c r="E35" s="8"/>
      <c r="F35" s="9"/>
      <c r="G35" s="6"/>
      <c r="H35" s="2"/>
      <c r="I35" s="2"/>
      <c r="J35" s="14"/>
      <c r="K35" s="10"/>
      <c r="L35" s="24"/>
      <c r="M35" s="8"/>
      <c r="N35" s="23"/>
      <c r="O35" s="10"/>
      <c r="P35" s="14"/>
      <c r="Q35" s="8"/>
      <c r="R35" s="27"/>
    </row>
    <row r="36" spans="1:18" x14ac:dyDescent="0.3">
      <c r="A36" s="41"/>
      <c r="B36" s="54" t="s">
        <v>37</v>
      </c>
      <c r="C36" s="54"/>
      <c r="D36" s="10">
        <v>1.0000059969999999</v>
      </c>
      <c r="E36" s="8"/>
      <c r="F36" s="49">
        <f>F34*D36</f>
        <v>2057518.5892649838</v>
      </c>
      <c r="G36" s="6"/>
      <c r="H36" s="35"/>
      <c r="I36" s="2"/>
      <c r="J36" s="14"/>
      <c r="K36" s="10"/>
      <c r="L36" s="24"/>
      <c r="M36" s="8"/>
      <c r="N36" s="23"/>
      <c r="O36" s="10"/>
      <c r="P36" s="23"/>
      <c r="Q36" s="8"/>
      <c r="R36" s="28"/>
    </row>
    <row r="37" spans="1:18" x14ac:dyDescent="0.3">
      <c r="A37" s="41"/>
      <c r="B37" s="42"/>
      <c r="C37" s="42"/>
      <c r="D37" s="10"/>
      <c r="E37" s="8"/>
      <c r="F37" s="9"/>
      <c r="G37" s="6"/>
      <c r="H37" s="2"/>
      <c r="I37" s="2"/>
      <c r="J37" s="14"/>
      <c r="K37" s="10"/>
      <c r="L37" s="24"/>
      <c r="M37" s="8"/>
      <c r="N37" s="23"/>
      <c r="O37" s="10"/>
      <c r="P37" s="23"/>
      <c r="Q37" s="8"/>
      <c r="R37" s="28"/>
    </row>
    <row r="38" spans="1:18" x14ac:dyDescent="0.3">
      <c r="A38" s="52" t="s">
        <v>38</v>
      </c>
      <c r="B38" s="53"/>
      <c r="C38" s="53"/>
      <c r="D38" s="10">
        <v>0.11627907</v>
      </c>
      <c r="E38" s="29"/>
      <c r="F38" s="49">
        <f>F36*D38</f>
        <v>239246.34806744428</v>
      </c>
      <c r="G38" s="6"/>
      <c r="H38" s="31"/>
      <c r="I38" s="2"/>
      <c r="J38" s="32"/>
      <c r="K38" s="10"/>
      <c r="L38" s="24"/>
      <c r="M38" s="8"/>
      <c r="N38" s="23"/>
      <c r="O38" s="10"/>
      <c r="P38" s="25"/>
      <c r="Q38" s="8"/>
      <c r="R38" s="4"/>
    </row>
    <row r="39" spans="1:18" x14ac:dyDescent="0.3">
      <c r="A39" s="15"/>
      <c r="B39" s="16"/>
      <c r="C39" s="16"/>
      <c r="D39" s="10"/>
      <c r="E39" s="29"/>
      <c r="F39" s="7"/>
      <c r="G39" s="6"/>
      <c r="H39" s="31"/>
      <c r="I39" s="2"/>
      <c r="J39" s="32"/>
      <c r="K39" s="10"/>
      <c r="L39" s="43"/>
      <c r="M39" s="8"/>
      <c r="N39" s="23"/>
      <c r="O39" s="10"/>
      <c r="P39" s="26"/>
      <c r="Q39" s="8"/>
      <c r="R39" s="4"/>
    </row>
    <row r="40" spans="1:18" s="48" customFormat="1" ht="15" thickBot="1" x14ac:dyDescent="0.35">
      <c r="A40" s="65" t="s">
        <v>12</v>
      </c>
      <c r="B40" s="66"/>
      <c r="C40" s="66"/>
      <c r="D40" s="33"/>
      <c r="E40" s="50"/>
      <c r="F40" s="51">
        <f>F36+F38</f>
        <v>2296764.9373324281</v>
      </c>
      <c r="G40" s="6"/>
      <c r="H40" s="31"/>
      <c r="I40" s="2"/>
      <c r="J40" s="32"/>
      <c r="K40" s="10"/>
      <c r="L40" s="30"/>
      <c r="M40" s="8"/>
      <c r="N40" s="30"/>
      <c r="O40" s="10"/>
      <c r="P40" s="30"/>
      <c r="Q40" s="2"/>
      <c r="R40" s="4"/>
    </row>
    <row r="41" spans="1:18" x14ac:dyDescent="0.3">
      <c r="B41" s="45"/>
      <c r="C41" s="46"/>
      <c r="D41" s="46"/>
      <c r="E41" s="46"/>
      <c r="F41" s="46"/>
      <c r="K41" s="46"/>
      <c r="L41" s="47"/>
      <c r="M41" s="46"/>
      <c r="N41" s="44"/>
      <c r="O41" s="46"/>
      <c r="P41" s="36"/>
    </row>
    <row r="43" spans="1:18" x14ac:dyDescent="0.3">
      <c r="B43" s="71"/>
      <c r="C43" s="71"/>
    </row>
    <row r="44" spans="1:18" x14ac:dyDescent="0.3">
      <c r="B44" s="72" t="s">
        <v>32</v>
      </c>
      <c r="C44" s="72"/>
      <c r="D44" s="72"/>
      <c r="E44" s="72"/>
      <c r="F44" s="74"/>
      <c r="G44" s="78"/>
      <c r="H44" s="79"/>
    </row>
    <row r="45" spans="1:18" x14ac:dyDescent="0.3">
      <c r="B45" s="72" t="s">
        <v>33</v>
      </c>
      <c r="C45" s="72"/>
      <c r="D45" s="72"/>
      <c r="E45" s="72"/>
      <c r="F45" s="37">
        <v>3224221875</v>
      </c>
      <c r="G45" s="78"/>
      <c r="H45" s="80"/>
    </row>
    <row r="46" spans="1:18" x14ac:dyDescent="0.3">
      <c r="B46" s="72" t="s">
        <v>34</v>
      </c>
      <c r="C46" s="72"/>
      <c r="D46" s="72"/>
      <c r="E46" s="72"/>
      <c r="F46" s="25">
        <f>F45/265</f>
        <v>12166875</v>
      </c>
      <c r="G46" s="78"/>
      <c r="H46" s="80"/>
    </row>
    <row r="47" spans="1:18" x14ac:dyDescent="0.3">
      <c r="B47" s="81"/>
      <c r="C47" s="81"/>
      <c r="D47" s="81"/>
      <c r="E47" s="81"/>
      <c r="F47" s="80"/>
      <c r="G47" s="80"/>
      <c r="H47" s="80"/>
    </row>
    <row r="48" spans="1:18" x14ac:dyDescent="0.3">
      <c r="B48" s="72" t="s">
        <v>35</v>
      </c>
      <c r="C48" s="72"/>
      <c r="D48" s="72"/>
      <c r="E48" s="72"/>
      <c r="F48" s="2">
        <v>1.000005977</v>
      </c>
      <c r="G48" s="78"/>
      <c r="H48" s="80"/>
    </row>
    <row r="49" spans="2:18" x14ac:dyDescent="0.3">
      <c r="B49" s="72" t="s">
        <v>36</v>
      </c>
      <c r="C49" s="72"/>
      <c r="D49" s="72"/>
      <c r="E49" s="72"/>
      <c r="F49" s="2">
        <v>0.11627907</v>
      </c>
      <c r="G49" s="78"/>
      <c r="H49" s="80"/>
      <c r="K49" s="61"/>
      <c r="N49" s="36"/>
      <c r="O49" s="61"/>
      <c r="R49" s="44"/>
    </row>
    <row r="50" spans="2:18" x14ac:dyDescent="0.3">
      <c r="E50" s="36"/>
      <c r="H50" s="36"/>
      <c r="K50" s="61"/>
      <c r="N50" s="36"/>
      <c r="O50" s="61"/>
      <c r="R50" s="36"/>
    </row>
    <row r="51" spans="2:18" x14ac:dyDescent="0.3">
      <c r="B51" s="122" t="s">
        <v>41</v>
      </c>
      <c r="C51" s="122"/>
      <c r="D51" s="122"/>
      <c r="E51" s="123"/>
      <c r="F51" s="37">
        <v>11626125</v>
      </c>
      <c r="H51" s="36"/>
      <c r="K51" s="61"/>
      <c r="N51" s="36"/>
      <c r="O51" s="61"/>
      <c r="R51" s="36"/>
    </row>
    <row r="52" spans="2:18" x14ac:dyDescent="0.3">
      <c r="B52" s="122" t="s">
        <v>42</v>
      </c>
      <c r="C52" s="122"/>
      <c r="D52" s="122"/>
      <c r="E52" s="122"/>
      <c r="F52" s="37">
        <v>12166875</v>
      </c>
      <c r="H52" s="36"/>
      <c r="K52" s="61"/>
      <c r="N52" s="36"/>
      <c r="O52" s="61"/>
      <c r="R52" s="36"/>
    </row>
    <row r="53" spans="2:18" x14ac:dyDescent="0.3">
      <c r="B53" s="122" t="s">
        <v>40</v>
      </c>
      <c r="C53" s="122"/>
      <c r="D53" s="122"/>
      <c r="E53" s="123"/>
      <c r="F53" s="2">
        <f>F52/F51</f>
        <v>1.0465116279069768</v>
      </c>
    </row>
    <row r="54" spans="2:18" ht="15" thickBot="1" x14ac:dyDescent="0.35">
      <c r="F54" s="36"/>
    </row>
    <row r="55" spans="2:18" ht="24" customHeight="1" thickBot="1" x14ac:dyDescent="0.35">
      <c r="B55" s="124" t="s">
        <v>43</v>
      </c>
      <c r="C55" s="125"/>
      <c r="D55" s="125"/>
      <c r="E55" s="125"/>
      <c r="F55" s="126">
        <f>F40*F53</f>
        <v>2403591.2134874249</v>
      </c>
    </row>
    <row r="56" spans="2:18" x14ac:dyDescent="0.3">
      <c r="F56" s="36"/>
    </row>
    <row r="57" spans="2:18" x14ac:dyDescent="0.3">
      <c r="F57" s="36"/>
    </row>
  </sheetData>
  <mergeCells count="42">
    <mergeCell ref="B44:E44"/>
    <mergeCell ref="B45:E45"/>
    <mergeCell ref="B46:E46"/>
    <mergeCell ref="B48:E48"/>
    <mergeCell ref="B49:E49"/>
    <mergeCell ref="B47:E47"/>
    <mergeCell ref="B51:E51"/>
    <mergeCell ref="B53:E53"/>
    <mergeCell ref="B52:E52"/>
    <mergeCell ref="B55:E55"/>
    <mergeCell ref="A2:A3"/>
    <mergeCell ref="B2:C3"/>
    <mergeCell ref="A1:F1"/>
    <mergeCell ref="A40:C40"/>
    <mergeCell ref="A22:C22"/>
    <mergeCell ref="B36:C36"/>
    <mergeCell ref="A10:C10"/>
    <mergeCell ref="A26:C26"/>
    <mergeCell ref="G2:J2"/>
    <mergeCell ref="G4:H4"/>
    <mergeCell ref="I4:J4"/>
    <mergeCell ref="A4:C4"/>
    <mergeCell ref="A38:C38"/>
    <mergeCell ref="A27:C27"/>
    <mergeCell ref="A31:C31"/>
    <mergeCell ref="A32:C32"/>
    <mergeCell ref="A13:C13"/>
    <mergeCell ref="A14:C14"/>
    <mergeCell ref="A21:C21"/>
    <mergeCell ref="A9:C9"/>
    <mergeCell ref="O2:R2"/>
    <mergeCell ref="O4:P4"/>
    <mergeCell ref="Q4:R4"/>
    <mergeCell ref="O49:O52"/>
    <mergeCell ref="K2:N2"/>
    <mergeCell ref="K4:L4"/>
    <mergeCell ref="M4:N4"/>
    <mergeCell ref="K49:K52"/>
    <mergeCell ref="A30:C30"/>
    <mergeCell ref="D4:F4"/>
    <mergeCell ref="D2:F3"/>
    <mergeCell ref="B34:C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Fernando Agudelo Orrego (CGR)</dc:creator>
  <cp:lastModifiedBy>Carlos Fernando Agudelo Orrego (CGR)</cp:lastModifiedBy>
  <dcterms:created xsi:type="dcterms:W3CDTF">2024-09-10T13:46:11Z</dcterms:created>
  <dcterms:modified xsi:type="dcterms:W3CDTF">2025-03-04T17:03:36Z</dcterms:modified>
</cp:coreProperties>
</file>