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ccbu\OneDrive\Escritorio\2021 - JCCB\TRABAJO GHA\2.- ASIGNACIONES ÁREA DERECHO PÚBLICO\TÉRMINO ADIELA LLANOS CASTAÑO - 3 ADMIN DE PEREIRA - 2021-00248\Informe corregido\"/>
    </mc:Choice>
  </mc:AlternateContent>
  <xr:revisionPtr revIDLastSave="0" documentId="13_ncr:1_{E8E953E3-C10B-46B9-A1C9-60EA972CE2C1}" xr6:coauthVersionLast="47" xr6:coauthVersionMax="47" xr10:uidLastSave="{00000000-0000-0000-0000-000000000000}"/>
  <bookViews>
    <workbookView xWindow="11424" yWindow="0" windowWidth="11712" windowHeight="12336"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19" i="11"/>
  <c r="B7" i="12" l="1"/>
  <c r="B6" i="12"/>
  <c r="B5" i="12"/>
  <c r="B4" i="12"/>
  <c r="B3" i="12"/>
  <c r="B7" i="11"/>
  <c r="B5" i="11"/>
  <c r="B4" i="11"/>
  <c r="B3" i="11"/>
  <c r="B4" i="10"/>
  <c r="B5" i="10"/>
  <c r="B6" i="10"/>
  <c r="B7" i="10"/>
  <c r="B3" i="10"/>
  <c r="B8" i="11" l="1"/>
  <c r="B32" i="11" l="1"/>
</calcChain>
</file>

<file path=xl/sharedStrings.xml><?xml version="1.0" encoding="utf-8"?>
<sst xmlns="http://schemas.openxmlformats.org/spreadsheetml/2006/main" count="181" uniqueCount="140">
  <si>
    <t>SOLICITUD DE ANTECEDENTES -ABOGADO EXTERNO-</t>
  </si>
  <si>
    <t>Radicado(23 digitos)</t>
  </si>
  <si>
    <t>Juzgado</t>
  </si>
  <si>
    <t>Demandado</t>
  </si>
  <si>
    <t xml:space="preserve">Demandante </t>
  </si>
  <si>
    <t>Tipo de vinculacion compañía</t>
  </si>
  <si>
    <t>Nombre de lesionado o muerto (s)</t>
  </si>
  <si>
    <t>Fecha de los hechos</t>
  </si>
  <si>
    <t>Fecha de solicitud audiencia prejudicial</t>
  </si>
  <si>
    <t>Fecha de audiencia prejudicial</t>
  </si>
  <si>
    <t>AMPARO A AFECTAR</t>
  </si>
  <si>
    <t>breve resumen de los hechos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</si>
  <si>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</si>
  <si>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</si>
  <si>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</si>
  <si>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</si>
  <si>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</si>
  <si>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</si>
  <si>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</si>
  <si>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</si>
  <si>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</si>
  <si>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</si>
  <si>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</si>
  <si>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</si>
  <si>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</si>
  <si>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</si>
  <si>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</si>
  <si>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</si>
  <si>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</si>
  <si>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</si>
  <si>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</si>
  <si>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</si>
  <si>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</si>
  <si>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</si>
  <si>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</si>
  <si>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</si>
  <si>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</si>
  <si>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</si>
  <si>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</si>
  <si>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</si>
  <si>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</si>
  <si>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</si>
  <si>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</si>
  <si>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</si>
  <si>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</si>
  <si>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</si>
  <si>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</si>
  <si>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</si>
  <si>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</si>
  <si>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</si>
  <si>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</si>
  <si>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</si>
  <si>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</si>
  <si>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</si>
  <si>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</si>
  <si>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</si>
  <si>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</si>
  <si>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</si>
  <si>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</si>
  <si>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</si>
  <si>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</si>
  <si>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</si>
  <si>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</si>
  <si>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</si>
  <si>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</si>
  <si>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</si>
  <si>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</si>
  <si>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</si>
  <si>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</si>
  <si>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</si>
  <si>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</si>
  <si>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</si>
  <si>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</si>
  <si>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</si>
  <si>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</si>
  <si>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</si>
  <si>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</si>
  <si>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</si>
  <si>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</si>
  <si>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</si>
  <si>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</si>
  <si>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</si>
  <si>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</si>
  <si>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</si>
  <si>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</si>
  <si>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</si>
  <si>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</si>
  <si>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</si>
  <si>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</si>
  <si>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</si>
  <si>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</si>
  <si>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</si>
  <si>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</si>
  <si>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</si>
  <si>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</si>
  <si>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</si>
  <si>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</si>
  <si>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</si>
  <si>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</si>
  <si>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</si>
  <si>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</si>
  <si>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</si>
  <si>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</si>
  <si>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</si>
  <si>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</si>
  <si>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</si>
  <si>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</si>
  <si>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</si>
  <si>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</si>
  <si>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</si>
  <si>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</si>
  <si>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La cobertura otorgada por la póliza se circunscribe a los términos de su clausulado. X</t>
  </si>
  <si>
    <t>Daño moral</t>
  </si>
  <si>
    <t>Daño vida relación</t>
  </si>
  <si>
    <t>DEDUCIBLE</t>
  </si>
  <si>
    <t>COASEGURO - PORCENTAJE A CARGO DE ALLIANZ</t>
  </si>
  <si>
    <t>Daño a la salud</t>
  </si>
  <si>
    <t>Llamada en garantía</t>
  </si>
  <si>
    <t>Tercero Administrativo de Pereira</t>
  </si>
  <si>
    <t>Empresa de Energía de Pereira S.A. E.S.P. (asegurado)
Municipio de Pereira</t>
  </si>
  <si>
    <t>Wilmar Augusto Rengifo - fallecido
Alexandra Carmona Rengifo - lesionada</t>
  </si>
  <si>
    <t>Predios, Labores y Operaciones (PLO)</t>
  </si>
  <si>
    <t xml:space="preserve">Empresa de Energía de Pereira S.A. E.S.P. 
</t>
  </si>
  <si>
    <t>816.002.019-9</t>
  </si>
  <si>
    <t>022814927 / 0</t>
  </si>
  <si>
    <t>PLO</t>
  </si>
  <si>
    <t>Duración: Desde las 00:00 horas del 27/12/2020 hasta las 24:00 horas del 26/12/2021.</t>
  </si>
  <si>
    <t>Otras: VALIDAR NEXO CAUSAL</t>
  </si>
  <si>
    <t>66001-3333-003-2021-00248-00 (radicado principal)
66001-3333-002-2022-00140-00 (radicado acumulado al principal)</t>
  </si>
  <si>
    <t>12 de marzo de 2021</t>
  </si>
  <si>
    <t xml:space="preserve">2021-00248
27 de agosto de 2021
2022-00140
09 de febrero de 2022
</t>
  </si>
  <si>
    <t xml:space="preserve">2021-00248
21 de octubre de 2021
2022-00140
29 de marzo de 2022
</t>
  </si>
  <si>
    <t xml:space="preserve">2021-00248
09 de diciembre de 2022
2022-00140
12 de diciembre de 2022
</t>
  </si>
  <si>
    <t>2021-00248
16 de mayo de 2022
2022-00140
21 de septiembre de 2022</t>
  </si>
  <si>
    <t>2021-00248
1.	INEXISTENCIA DE RESPONSABILIDAD POR ENCONTRARSE CONFIGURADA LA CAUSAL EXIMENTE DE ESTA, HECHO EXCLUSIVO Y DETERMINANTE DE LAS VÍCTIMAS EN LA PRODUCCIÓN DEL DAÑO.
2.	REDUCCIÓN DE LA INDEMNIZACIÓN COMO CONSECUENCIA DE LA EXPOSICIÓN IMPRUDENTE DE LAS VÍCTIMAS AL DAÑO.
3.	LAS EXCEPCIONES PLANTEADAS POR LA APODERADA JUDICIAL DE LA EMPRESA DE ENERGÍA DE PEREIRA S.A. E.S.P.
4.	IMPROCEDENTE RECONOCIMIENTO DEL PERJUICIO PATRIMONIAL - LUCRO CESANTE
5.	IMPROCEDENTE RECONOCIMIENTO DEL DAÑO A LA SALUD A LA SEÑORA ADIELA CASTAÑO LLANOS
6.	INSUFICIENCIA PROBATORIA DE LOS PERJUICIOS EXTRAPATRIMONIALES
7.	AUSENCIA DE VOCACIÓN PROBATORIA DE LA PRUEBA DOCUMENTAL – FOTOGRAFÍAS  
8.	GENÉRICA O INOMINADA
FRENTE AL LLAMAMIENTO EN GARANTÍA
1.	INEXISTENCIA DE OBLIGACIÓN INDEMNIZATORIA A CARGO DE ALLIANZ SEGUROS S.A., POR NO HABERSE REALIZADO EL RIESGO ASEGURADO EN LA PÓLIZA DE RESPONSABILIDAD CIVIL EXTRACONTRACTUAL GENERAL No. 022814927/0.
2.	EXCLUSIONES DE AMPARO EN LA PÓLIZA DE RESPONSABILIDAD CIVIL EXTRACONTRACTUAL GENERAL No. 022814927/0.
3.	EXISTENCIA DE COASEGURO CON AXA COLPATRIA SEGUROS S.A. – INEXISTENCIA DE SOLIDARIDAD. 
4.	LÍMITES MÁXIMOS DE RESPONSABILIDAD EN LA PÓLIZA DE RESPONSABILIDAD CIVIL EXTRACONTRACTUAL GENERAL No. 022814927/0.
5.	DEDUCIBLE A CARGO DEL ASEGURADO
6.	EMINENTE CARÁCTER INDEMNIZATORIO QUE REVISTE EL CONTRATO DE SEGURO CONVENIDO EN LA PÓLIZA DE RESPONSABILIDAD CIVIL EXTRACONTRACTUAL GENERAL No. 022814927/0.
7.	PAGO POR REEMBOLSO
8.	DISPONIBILIDAD DEL VALOR ASEGURADO
9.	GENÉRICA O INOMINADA
2022-00140-00
1.	INEXISTENCIA DE RESPONSABILIDAD POR ENCONTRARSE CONFIGURADA LA CAUSAL EXIMENTE DE ESTA, HECHO EXCLUSIVO Y DETERMINANTE DE LAS VÍCTIMAS EN LA PRODUCCIÓN DEL DAÑO.
2.	REDUCCIÓN DE LA INDEMNIZACIÓN COMO CONSECUENCIA DE LA EXPOSICIÓN IMPRUDENTE DE LAS VÍCTIMAS AL DAÑO.
3.	LAS EXCEPCIONES PLANTEADAS POR LA APODERADA JUDICIAL DE LA EMPRESA DE ENERGÍA DE PEREIRA S.A. E.S.P.
4.	INSUFICIENCIA PROBATORIA DE LOS PERJUICIOS EXTRAPATRIMONIALES
5.	GENÉRICA O INOMINADA
FRENTE AL LLAMAMIENTO EN GARANTÍA
1.	DEDUCIBLE A CARGO DEL ASEGURADO QUE SUPERA LA PRETENSIÓN
2.	INEXISTENCIA DE OBLIGACIÓN INDEMNIZATORIA A CARGO DE ALLIANZ SEGUROS S.A., POR NO HABERSE REALIZADO EL RIESGO ASEGURADO EN LA PÓLIZA DE RESPONSABILIDAD CIVIL EXTRACONTRACTUAL GENERAL No. 022814927/0.
3.	EXCLUSIONES DE AMPARO EN LA PÓLIZA DE RESPONSABILIDAD CIVIL EXTRACONTRACTUAL GENERAL No. 022814927/0.
4.	EXISTENCIA DE COASEGURO CON AXA COLPATRIA SEGUROS S.A. – INEXISTENCIA DE SOLIDARIDAD. 
5.	LÍMITES MÁXIMOS DE RESPONSABILIDAD EN LA PÓLIZA DE RESPONSABILIDAD CIVIL EXTRACONTRACTUAL GENERAL No. 022814927/0.
6.	EMINENTE CARÁCTER INDEMNIZATORIO QUE REVISTE EL CONTRATO DE SEGURO CONVENIDO EN LA PÓLIZA DE RESPONSABILIDAD CIVIL EXTRACONTRACTUAL GENERAL No. 022814927/0.
7.	PAGO POR REEMBOLSO
8.	DISPONIBILIDAD DEL VALOR ASEGURADO
9.	GENÉRICA O INOMINADA</t>
  </si>
  <si>
    <t>25 de  enero de 2023</t>
  </si>
  <si>
    <t>El señor Wilmar Augusto Rengifo residía con su madre, hermanas y sobrinos en el barrio Parques de Boquía del Parque Industrial de Pereira. Este se desempeñaba como reciclador y recibía una remuneración entre $40.000 y $50.000 de manera diaria. Para el 12 de marzo de 2021, a eso de las 09:30 p.m. se dispuso a tratar de recoger unas llaves que habían caído a un tejado del segundo piso. Para ello se sirvió de una varilla de aluminio que sostenía una cortina y cuando sacó esta por la ventana fue atraído por el arco que traduce la alta tensión de las redes eléctricas que pasan por el frente de su vivienda. 
Al hacer contacto con dichas redes, este murió de manera inmediata. La joven ALEXANDRA CARMONA RENGIFO, al procurar auxiliar al señor Wilmar (tío), hizo contacto con él y fue víctima de la descarga eléctrica que le ocasionaron quemaduras de gravedad en sus extremidades. Se indicó que las redes eléctricas pertenecían a la Empresa de Energía de Pereira.
Los demandantes reclaman los perjuicios materiales y extrapatrimoniales derivados de la muerte del señor Wilmar Augusto Rengifo Llanos y las lesiones padecidas por Alexandra Carmona Rengifo.
El 13 de mayo de 2022, la Empresa de Energía de Pereira presentó contestación a la demanda y llamamiento en garantía a Allianz Seguros S.A., en atención a la póliza 022814927 de Responsabilidad Civil Extracontractual General vigente del 27-12-2020 al 26-12-2022, expedida bajo la modalidad de ocurrencia y bajo la modalidad de coaseguro, correspondiendo a Axa Colpatria Seguros S.A., el 30 % del riesgo asumido. 
NOTA: Es importante anotar que del proceso 2021-00248, se rechazó la demanda únicamente respecto el señor Arley de Jesús Carmona.  Este demandó posteriormente como demandante único y su proceso correspondió al 003-2022-00140. Proceso que luego se acumuló al radicado 2021-00248, siendo este el principal radicado.</t>
  </si>
  <si>
    <t>Se tiene el valor de $324.394.000.
Para calcularlo se realizaron las siguientes operaciones:
A.- Proceso radicado 003-2021-00248
PERJUICIOS POR LA MUERTE DEL SEÑOR WILMAR RENGIFO CARMONA
1.- Perjuicios morales
Para liquidarlos se tuvo en cuenta lo establecido por le Consejo de Estado en el documento final del 28 de agosto de 2014, referente a casos de reparación del perjuicio moral en el caso de muerte, según los niveles sanguíneos o de afinidad. Para ello tenemos lo siguiente:
Adiela Llanos Castaño (madre) 100 SMLMV; Yeny Leandra Rengifo Llanos (hermana) 50 SMLMV; Martha Erialed Rengifo Llanos (hermana) 50 SMLMV; Juan Pablo Rengifo Echeverry (hermano) 50 SMLMV; Luisa Fernanda Rengifo Llanos (sobrina) 35 SMLMV; Karen Melissa Londoño Rengifo (sobrina) 35 SMLMV; Alexandra Carmona Rengifo (sobrina) 35 SMLMV; Miguel Ángel Galvis Rengifo (sobrino) 35 SMLMV. Total: 390 SMLMV (2023 - $1.160.000): $452.400.000
2. Daño a la salud, a favor de la señora Adiela Llanos Castaño como madre.
No se reconoce por cuanto dicha tipología de perjuicio sólo opera para la víctima directa, en el caso de lesiones y no para las indirectas, como ocurre en este caso.
3.- Perjuicios materiales en la modalidad del lucro cesante
No se reconoce porque no se aporta ningún elemento de convicción que permita corroborar que: (i) el señor Wilmar Augusto desempeñase actividad laboral alguna; (ii) que presuntamente dicha actividad fuese la de reciclador; (iii) que fruto de esta actividad recibiera remuneración alguna; y (iv) que dicha remuneración ascendiera a un valor entre $40.000 y $50.000 pesos diarios. Adicional a lo expresado, en el remoto e hipotético evento de corroborar si quiera que desempeñara la actividad laboral de reciclador, no se aporta ningún elemento que permita señalar o evidenciar la frecuencia con que esta tarea se desarrollara o que hubiese una relación de dependencia económica con su señora madre.
En suma, no se reconoce por cuanto no es un perjuicio cierto, real, personal y cuantificado.
Se señala que si bien no se aportan pruebas, dentro del objeto de algunas pruebas testimoniales se indicó que estas se presentaban para probar la actividad económica y por tanto, el perjuicio patrimonial. Así las cosas, surtido el debate probatorio, podría variar la contingencia. 
PERJUICIOS POR LESIONES DE ALEXANDRA CARMONA RENGIFO
De manera previa, debe indicarse que se desconoce a gravedad actual de las lesiones padecidas por la señora Alexandra porque no se aporta un dictamen de pérdida de capacidad laboral que más o menos permita calificar objetivamente las lesiones presentadas. De otro lado, dentro del expediente no obra ningún medio suasorio que contenga la utilidad, conducencia, pertinencia y utilidad para demostrar tal perjuicio, pues no se aportó dictamen de medicina legal, dictamen psiquiátrico o psicológico que permita inferir la gravedad de las lesiones; no obstante por la gravedad de las mismas como “quemaduras en miembro superior derecho a nivel del dorso de la mano de segundo grado, afectación del pulpejo de los dedos 2, 3, 4 y 5, así como quemadura del miembro superior izquierdo de segundo grado”, se considera prudente calificarlas como si se tratase de una lesión entre el rango del 10 al 20 %, otorgando un reconocimiento de 20 SMLMV para el primer nivel tanto para el daño moral como el daño a la salud.
1.- Perjuicios morales
Alexandra Carmona Rengifo (lesionada) 20 SMLMV; Martha Erialed Rengifo Llanos (madre) 20 SMLMV. TOTAL: (40 SMLMV - $1.160.000): $46.400.000.
2.- Daño a la salud
Alexandra Carmona Rengifo (lesionada) 20 SMLMV. Total: $23.200.000
TOTAL PROCESO: $522.000.000
B.- Proceso radicado 002-2022-00140 (acumulado al anterior)
PERJUICIOS POR LESIONES DE ALEXANDRA CARMONA RENGIFO
Arley de Jesús Cardona Buitrago (padre) 20 SMLMV. Total: $23.200.000.
TOTAL PROCESO: $23.200.000
TOTAL AMBOS PROCESOS: $545.200.000
 2. Deducible en la póliza “demás eventos” (15 % del valor de la pérdida, mínimo $60.000.000): $81.780.000.
2.1.- Resta del deducible ($542.200.000-81.780.000): $463.420.000.
3.- Coaseguro (70 % a cargo de Allianz): $324.394.000.
4.- Total: $324.394.000.</t>
  </si>
  <si>
    <t>2021-00248
Adiela Llanos Castaño (madre) – C.C. 25.201.419
Yeny Leandra Rengifo Llanos (hermana) – C.C. 42.158.529
Martha Erialed Rengifo Llanos (hermana) – C.C. 42.134.907
Juan Pablo Rengifo Echeverry (hermano) – C.C. 
Luisa Fernanda Rengifo Llanos (sobrina) – C.C. 1.008.351.093
Karen Melissa Londoño Rengifo (sobrina) – C.C. 1.004.717.066
Alexandra Carmona Rengifo (sobrina) – C.C.1.004.719.642
Miguel Ángel Galvis Rengifo (sobrino) – C.C.
2022-00140
Arley de Jesus Carmona (padre de la lesionada Alexandra Carmona, demandante en el proceso 2022-00140 acumulado)</t>
  </si>
  <si>
    <t>La calificación de la contingencia es EVENTUAL porque la póliza vinculada presta cobertura temporal y material frente a los hechos del litigio y la demostración de la responsabilidad del asegurado está sujeta al resultado del debate probatorio.
La póliza de Responsabilidad Civil Extracontractual General No. 022814927, tomada por la Empresa de Energía de Pereira S.A. E.S.P., estuvo vigente entre el 27 de diciembre de 2020 y el 26 de diciembre de 2021. Presta cobertura temporal, toda vez que fue expedida bajo la modalidad de ocurrencia y los hechos del proceso tienen fecha del 12 de marzo de 2021. Presta cobertura material a través del amparo de PLO.
De cara a la responsabilidad del asegurado, debemos señalar que jurisprudencialmente el servicio y conducción de energía eléctrica es catalogado como una actividad peligrosa y que la responsabilidad de los daños que ésta produzca debe estudiarse bajo el título de “riesgo excepcional”, ello implica que, para exonerarse de responsabilidad, el demandado debe probar una causa extraña. Dicho esto, se precisa que, aunque se formuló la excepción de hecho exclusivo de la víctima, sustentado en que el señor Wilmar Rengifo tomó un elemento altamente conductor de energía (varilla de aluminio) para intentar agarrar algo que había caído del tercer piso, generando su contacto con las redes de media tensión, la declaratoria de dicha excepción, dependerá del análisis que haga el juez sobre el material probatorio que se practique en el proceso.
NOTA: Dentro de los antecedentes obran correos enviados por el asegurado, señalando que: “Frente al análisis de responsabilidad por parte de la empresa, se tiene que las redes cumplen con las distancias de seguridad establecidas en el RETIE, por lo que en las dos demandas que cursan en la actualidad, se propone como excepción la culpa exclusiva de las víctimas” (correo 15 julio 2022 – 07:44). Adicionalmente, correo enviado el 20 de septiembre de 2022 (14:53 horas) de la Empresa de Energía de Pereira al señor Carlos Cardona (ejecutivo técnico mba riesgos), donde se indicó: “Frente a la propuesta tratada en la reunión de la semana anterior, y ante la descripción de los hechos en las demandas, se sugirió por parte de la abogada que representa a la empresa, no adelantar acercamiento alguno para conciliación, lo anterior considerando la probabilidad de éxito en la defensa de la empresa. Se sugiere esperar hasta la sentencia de primera instancia, y en caso de ser desfavorable, poder abordar una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</si>
</sst>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9" fontId="0" fillId="0" borderId="1" xfId="0" applyNumberFormat="1" applyBorder="1" applyAlignment="1">
      <alignment horizontal="justify" vertical="top"/>
    </xf>
    <xf numFmtId="164" fontId="0" fillId="0" borderId="2" xfId="3" applyNumberFormat="1" applyFont="1" applyBorder="1" applyAlignment="1">
      <alignment horizontal="justify" vertical="top"/>
    </xf>
    <xf numFmtId="0" fontId="0" fillId="0" borderId="8" xfId="0" applyBorder="1" applyAlignment="1">
      <alignment horizontal="center" vertical="top"/>
    </xf>
    <xf numFmtId="42" fontId="2" fillId="7" borderId="1" xfId="1" applyFont="1" applyFill="1" applyBorder="1" applyAlignment="1">
      <alignment horizontal="center" vertical="top"/>
    </xf>
    <xf numFmtId="0" fontId="2" fillId="0" borderId="13" xfId="0" applyFont="1" applyBorder="1" applyAlignment="1">
      <alignment horizontal="justify" vertical="top"/>
    </xf>
    <xf numFmtId="0" fontId="0" fillId="7" borderId="8" xfId="0" applyFill="1" applyBorder="1" applyAlignment="1">
      <alignment horizontal="center" vertical="top"/>
    </xf>
    <xf numFmtId="0" fontId="0" fillId="7" borderId="0" xfId="0" applyFill="1"/>
    <xf numFmtId="165" fontId="0" fillId="0" borderId="3" xfId="1" applyNumberFormat="1" applyFont="1" applyBorder="1" applyAlignment="1">
      <alignment horizontal="right" vertical="top"/>
    </xf>
    <xf numFmtId="9" fontId="2" fillId="7" borderId="2" xfId="0" applyNumberFormat="1" applyFont="1" applyFill="1" applyBorder="1" applyAlignment="1">
      <alignment horizontal="left" vertical="top"/>
    </xf>
    <xf numFmtId="0" fontId="0" fillId="0" borderId="0" xfId="0" applyAlignment="1">
      <alignment horizontal="justify" vertical="top" wrapText="1"/>
    </xf>
    <xf numFmtId="9" fontId="4" fillId="7" borderId="3" xfId="0" applyNumberFormat="1" applyFont="1" applyFill="1" applyBorder="1" applyAlignment="1">
      <alignment horizontal="center" vertical="top"/>
    </xf>
    <xf numFmtId="44" fontId="0" fillId="0" borderId="0" xfId="0" applyNumberFormat="1"/>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8" borderId="1" xfId="0" applyFill="1" applyBorder="1" applyAlignment="1">
      <alignment horizontal="justify"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6" fillId="8" borderId="1" xfId="0" applyFont="1" applyFill="1" applyBorder="1" applyAlignment="1">
      <alignment horizontal="justify" vertical="top" wrapText="1"/>
    </xf>
    <xf numFmtId="0" fontId="0" fillId="8" borderId="1" xfId="0" applyFill="1" applyBorder="1" applyAlignment="1">
      <alignment horizontal="justify" vertical="top"/>
    </xf>
    <xf numFmtId="0" fontId="0" fillId="8" borderId="11" xfId="0" applyFill="1"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4" borderId="5" xfId="0" applyFill="1" applyBorder="1" applyAlignment="1">
      <alignment horizontal="center" vertical="top" wrapText="1"/>
    </xf>
    <xf numFmtId="0" fontId="0" fillId="4" borderId="7" xfId="0" applyFill="1" applyBorder="1" applyAlignment="1">
      <alignment horizontal="center"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center" vertical="top" wrapText="1"/>
    </xf>
    <xf numFmtId="0" fontId="0" fillId="0" borderId="5" xfId="0" applyBorder="1" applyAlignment="1">
      <alignment horizontal="center" wrapText="1"/>
    </xf>
    <xf numFmtId="0" fontId="0" fillId="0" borderId="7" xfId="0" applyBorder="1" applyAlignment="1">
      <alignment horizontal="center"/>
    </xf>
    <xf numFmtId="44" fontId="4" fillId="6" borderId="2" xfId="0" applyNumberFormat="1" applyFont="1" applyFill="1" applyBorder="1" applyAlignment="1">
      <alignment horizontal="center" vertical="top"/>
    </xf>
    <xf numFmtId="44" fontId="4" fillId="6" borderId="3" xfId="0" applyNumberFormat="1" applyFont="1" applyFill="1" applyBorder="1" applyAlignment="1">
      <alignment horizontal="center" vertical="top"/>
    </xf>
    <xf numFmtId="42" fontId="0" fillId="5" borderId="1" xfId="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topLeftCell="A11" zoomScaleNormal="100" workbookViewId="0">
      <selection activeCell="A6" sqref="A6:XFD6"/>
    </sheetView>
  </sheetViews>
  <sheetFormatPr baseColWidth="10" defaultColWidth="0" defaultRowHeight="14.4" x14ac:dyDescent="0.3"/>
  <cols>
    <col min="1" max="1" width="46.109375" style="7" bestFit="1" customWidth="1"/>
    <col min="2" max="2" width="63.77734375" style="7" customWidth="1"/>
    <col min="3" max="3" width="19.109375" style="7" customWidth="1"/>
    <col min="4" max="4" width="11.44140625" style="2" hidden="1" customWidth="1"/>
    <col min="5" max="16384" width="11.44140625" style="2" hidden="1"/>
  </cols>
  <sheetData>
    <row r="1" spans="1:3" ht="18" x14ac:dyDescent="0.3">
      <c r="A1" s="38" t="s">
        <v>0</v>
      </c>
      <c r="B1" s="38"/>
      <c r="C1" s="38"/>
    </row>
    <row r="2" spans="1:3" ht="33.450000000000003" customHeight="1" x14ac:dyDescent="0.3">
      <c r="A2" s="5" t="s">
        <v>1</v>
      </c>
      <c r="B2" s="35" t="s">
        <v>128</v>
      </c>
      <c r="C2" s="39"/>
    </row>
    <row r="3" spans="1:3" ht="29.55" customHeight="1" x14ac:dyDescent="0.3">
      <c r="A3" s="5" t="s">
        <v>2</v>
      </c>
      <c r="B3" s="39" t="s">
        <v>118</v>
      </c>
      <c r="C3" s="39"/>
    </row>
    <row r="4" spans="1:3" ht="33.450000000000003" customHeight="1" x14ac:dyDescent="0.3">
      <c r="A4" s="5" t="s">
        <v>3</v>
      </c>
      <c r="B4" s="40" t="s">
        <v>119</v>
      </c>
      <c r="C4" s="41"/>
    </row>
    <row r="5" spans="1:3" ht="187.05" customHeight="1" x14ac:dyDescent="0.3">
      <c r="A5" s="5" t="s">
        <v>4</v>
      </c>
      <c r="B5" s="35" t="s">
        <v>138</v>
      </c>
      <c r="C5" s="39"/>
    </row>
    <row r="6" spans="1:3" ht="27.45" customHeight="1" x14ac:dyDescent="0.3">
      <c r="A6" s="5" t="s">
        <v>5</v>
      </c>
      <c r="B6" s="39" t="s">
        <v>117</v>
      </c>
      <c r="C6" s="39"/>
    </row>
    <row r="7" spans="1:3" ht="33.450000000000003" customHeight="1" x14ac:dyDescent="0.3">
      <c r="A7" s="5" t="s">
        <v>6</v>
      </c>
      <c r="B7" s="35" t="s">
        <v>120</v>
      </c>
      <c r="C7" s="39"/>
    </row>
    <row r="8" spans="1:3" x14ac:dyDescent="0.3">
      <c r="A8" s="5" t="s">
        <v>7</v>
      </c>
      <c r="B8" s="35" t="s">
        <v>129</v>
      </c>
      <c r="C8" s="35"/>
    </row>
    <row r="9" spans="1:3" ht="72" customHeight="1" x14ac:dyDescent="0.3">
      <c r="A9" s="5" t="s">
        <v>8</v>
      </c>
      <c r="B9" s="32" t="s">
        <v>130</v>
      </c>
    </row>
    <row r="10" spans="1:3" ht="60" customHeight="1" x14ac:dyDescent="0.3">
      <c r="A10" s="5" t="s">
        <v>9</v>
      </c>
      <c r="B10" s="35" t="s">
        <v>131</v>
      </c>
      <c r="C10" s="35"/>
    </row>
    <row r="11" spans="1:3" ht="29.55" customHeight="1" x14ac:dyDescent="0.3">
      <c r="A11" s="5" t="s">
        <v>10</v>
      </c>
      <c r="B11" s="36" t="s">
        <v>121</v>
      </c>
      <c r="C11" s="37"/>
    </row>
    <row r="12" spans="1:3" x14ac:dyDescent="0.3">
      <c r="A12" s="44" t="s">
        <v>11</v>
      </c>
      <c r="B12" s="35" t="s">
        <v>136</v>
      </c>
      <c r="C12" s="39"/>
    </row>
    <row r="13" spans="1:3" ht="30" customHeight="1" x14ac:dyDescent="0.3">
      <c r="A13" s="44"/>
      <c r="B13" s="39"/>
      <c r="C13" s="39"/>
    </row>
    <row r="14" spans="1:3" ht="269.55" customHeight="1" x14ac:dyDescent="0.3">
      <c r="A14" s="44"/>
      <c r="B14" s="39"/>
      <c r="C14" s="39"/>
    </row>
    <row r="15" spans="1:3" x14ac:dyDescent="0.3">
      <c r="A15" s="5" t="s">
        <v>12</v>
      </c>
      <c r="B15" s="35" t="s">
        <v>122</v>
      </c>
      <c r="C15" s="39"/>
    </row>
    <row r="16" spans="1:3" ht="33.75" customHeight="1" x14ac:dyDescent="0.3">
      <c r="A16" s="5" t="s">
        <v>13</v>
      </c>
      <c r="B16" s="39" t="s">
        <v>123</v>
      </c>
      <c r="C16" s="39"/>
    </row>
    <row r="17" spans="1:3" ht="28.95" customHeight="1" x14ac:dyDescent="0.3">
      <c r="A17" s="5" t="s">
        <v>14</v>
      </c>
      <c r="B17" s="39" t="s">
        <v>124</v>
      </c>
      <c r="C17" s="39"/>
    </row>
    <row r="18" spans="1:3" ht="70.05" customHeight="1" x14ac:dyDescent="0.3">
      <c r="A18" s="5" t="s">
        <v>15</v>
      </c>
      <c r="B18" s="40" t="s">
        <v>133</v>
      </c>
      <c r="C18" s="41"/>
    </row>
    <row r="19" spans="1:3" ht="63" customHeight="1" x14ac:dyDescent="0.3">
      <c r="A19" s="5" t="s">
        <v>16</v>
      </c>
      <c r="B19" s="42" t="s">
        <v>132</v>
      </c>
      <c r="C19" s="43"/>
    </row>
    <row r="20" spans="1:3" x14ac:dyDescent="0.3">
      <c r="A20" s="5" t="s">
        <v>17</v>
      </c>
      <c r="B20" s="39" t="s">
        <v>135</v>
      </c>
      <c r="C20" s="39"/>
    </row>
  </sheetData>
  <mergeCells count="18">
    <mergeCell ref="B19:C19"/>
    <mergeCell ref="B20:C20"/>
    <mergeCell ref="A12:A14"/>
    <mergeCell ref="B12:C14"/>
    <mergeCell ref="B15:C15"/>
    <mergeCell ref="B16:C16"/>
    <mergeCell ref="B17:C17"/>
    <mergeCell ref="B18:C18"/>
    <mergeCell ref="B8:C8"/>
    <mergeCell ref="B10:C10"/>
    <mergeCell ref="B11:C11"/>
    <mergeCell ref="A1:C1"/>
    <mergeCell ref="B7:C7"/>
    <mergeCell ref="B2:C2"/>
    <mergeCell ref="B3:C3"/>
    <mergeCell ref="B4:C4"/>
    <mergeCell ref="B5:C5"/>
    <mergeCell ref="B6:C6"/>
  </mergeCells>
  <pageMargins left="0.7" right="0.7" top="0.75" bottom="0.75" header="0.3" footer="0.3"/>
  <pageSetup paperSize="9"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topLeftCell="A6" workbookViewId="0">
      <selection activeCell="B4" sqref="B4:C4"/>
    </sheetView>
  </sheetViews>
  <sheetFormatPr baseColWidth="10" defaultColWidth="0" defaultRowHeight="14.4" x14ac:dyDescent="0.3"/>
  <cols>
    <col min="1" max="1" width="44.44140625" customWidth="1"/>
    <col min="2" max="2" width="25.77734375" customWidth="1"/>
    <col min="3" max="3" width="100.6640625" customWidth="1"/>
    <col min="4" max="16384" width="11.44140625" hidden="1"/>
  </cols>
  <sheetData>
    <row r="1" spans="1:3" ht="18" x14ac:dyDescent="0.3">
      <c r="A1" s="45" t="s">
        <v>18</v>
      </c>
      <c r="B1" s="45"/>
      <c r="C1" s="45"/>
    </row>
    <row r="2" spans="1:3" x14ac:dyDescent="0.3">
      <c r="A2" s="13" t="s">
        <v>19</v>
      </c>
      <c r="B2" s="48">
        <v>112459156</v>
      </c>
      <c r="C2" s="41"/>
    </row>
    <row r="3" spans="1:3" x14ac:dyDescent="0.3">
      <c r="A3" s="5" t="s">
        <v>1</v>
      </c>
      <c r="B3" s="39" t="str">
        <f>'GENERALES NOTA 322'!B2:C2</f>
        <v>66001-3333-003-2021-00248-00 (radicado principal)
66001-3333-002-2022-00140-00 (radicado acumulado al principal)</v>
      </c>
      <c r="C3" s="39"/>
    </row>
    <row r="4" spans="1:3" ht="30" customHeight="1" x14ac:dyDescent="0.3">
      <c r="A4" s="5" t="s">
        <v>2</v>
      </c>
      <c r="B4" s="39" t="str">
        <f>'GENERALES NOTA 322'!B3:C3</f>
        <v>Tercero Administrativo de Pereira</v>
      </c>
      <c r="C4" s="39"/>
    </row>
    <row r="5" spans="1:3" x14ac:dyDescent="0.3">
      <c r="A5" s="5" t="s">
        <v>3</v>
      </c>
      <c r="B5" s="39" t="str">
        <f>'GENERALES NOTA 322'!B4:C4</f>
        <v>Empresa de Energía de Pereira S.A. E.S.P. (asegurado)
Municipio de Pereira</v>
      </c>
      <c r="C5" s="39"/>
    </row>
    <row r="6" spans="1:3" ht="126.45" customHeight="1" x14ac:dyDescent="0.3">
      <c r="A6" s="5" t="s">
        <v>4</v>
      </c>
      <c r="B6" s="39" t="str">
        <f>'GENERALES NOTA 322'!B5:C5</f>
        <v>2021-00248
Adiela Llanos Castaño (madre) – C.C. 25.201.419
Yeny Leandra Rengifo Llanos (hermana) – C.C. 42.158.529
Martha Erialed Rengifo Llanos (hermana) – C.C. 42.134.907
Juan Pablo Rengifo Echeverry (hermano) – C.C. 
Luisa Fernanda Rengifo Llanos (sobrina) – C.C. 1.008.351.093
Karen Melissa Londoño Rengifo (sobrina) – C.C. 1.004.717.066
Alexandra Carmona Rengifo (sobrina) – C.C.1.004.719.642
Miguel Ángel Galvis Rengifo (sobrino) – C.C.
2022-00140
Arley de Jesus Carmona (padre de la lesionada Alexandra Carmona, demandante en el proceso 2022-00140 acumulado)</v>
      </c>
      <c r="C6" s="39"/>
    </row>
    <row r="7" spans="1:3" x14ac:dyDescent="0.3">
      <c r="A7" s="5" t="s">
        <v>5</v>
      </c>
      <c r="B7" s="39" t="str">
        <f>'GENERALES NOTA 322'!B6:C6</f>
        <v>Llamada en garantía</v>
      </c>
      <c r="C7" s="39"/>
    </row>
    <row r="8" spans="1:3" x14ac:dyDescent="0.3">
      <c r="A8" s="13" t="s">
        <v>20</v>
      </c>
      <c r="B8" s="39">
        <v>22814927</v>
      </c>
      <c r="C8" s="39"/>
    </row>
    <row r="9" spans="1:3" x14ac:dyDescent="0.3">
      <c r="A9" s="13" t="s">
        <v>10</v>
      </c>
      <c r="B9" s="39" t="s">
        <v>125</v>
      </c>
      <c r="C9" s="39"/>
    </row>
    <row r="10" spans="1:3" x14ac:dyDescent="0.3">
      <c r="A10" s="13" t="s">
        <v>21</v>
      </c>
      <c r="B10" s="24">
        <v>5000000000</v>
      </c>
      <c r="C10" s="14"/>
    </row>
    <row r="11" spans="1:3" x14ac:dyDescent="0.3">
      <c r="A11" s="13" t="s">
        <v>22</v>
      </c>
      <c r="B11" s="46" t="s">
        <v>84</v>
      </c>
      <c r="C11" s="47"/>
    </row>
    <row r="12" spans="1:3" x14ac:dyDescent="0.3">
      <c r="A12" s="13" t="s">
        <v>23</v>
      </c>
      <c r="B12" s="39" t="s">
        <v>126</v>
      </c>
      <c r="C12" s="39"/>
    </row>
    <row r="13" spans="1:3" x14ac:dyDescent="0.3">
      <c r="A13" s="13" t="s">
        <v>24</v>
      </c>
      <c r="B13" s="39" t="s">
        <v>81</v>
      </c>
      <c r="C13" s="39"/>
    </row>
    <row r="14" spans="1:3" x14ac:dyDescent="0.3">
      <c r="A14" s="13" t="s">
        <v>25</v>
      </c>
      <c r="B14" s="39" t="s">
        <v>81</v>
      </c>
      <c r="C14" s="39"/>
    </row>
    <row r="15" spans="1:3" x14ac:dyDescent="0.3">
      <c r="A15" s="50" t="s">
        <v>26</v>
      </c>
      <c r="B15" s="39" t="s">
        <v>99</v>
      </c>
      <c r="C15" s="39"/>
    </row>
    <row r="16" spans="1:3" x14ac:dyDescent="0.3">
      <c r="A16" s="51"/>
      <c r="B16" s="9" t="s">
        <v>27</v>
      </c>
      <c r="C16" s="10" t="s">
        <v>28</v>
      </c>
    </row>
    <row r="17" spans="1:3" x14ac:dyDescent="0.3">
      <c r="A17" s="51"/>
      <c r="B17" s="11"/>
      <c r="C17" s="23"/>
    </row>
    <row r="18" spans="1:3" x14ac:dyDescent="0.3">
      <c r="A18" s="51"/>
      <c r="B18" s="11"/>
      <c r="C18" s="23"/>
    </row>
    <row r="19" spans="1:3" x14ac:dyDescent="0.3">
      <c r="A19" s="51"/>
      <c r="B19" s="11"/>
      <c r="C19" s="11"/>
    </row>
    <row r="20" spans="1:3" x14ac:dyDescent="0.3">
      <c r="A20" s="13" t="s">
        <v>29</v>
      </c>
      <c r="B20" s="39" t="s">
        <v>85</v>
      </c>
      <c r="C20" s="39"/>
    </row>
    <row r="21" spans="1:3" x14ac:dyDescent="0.3">
      <c r="A21" s="13" t="s">
        <v>30</v>
      </c>
      <c r="B21" s="46"/>
      <c r="C21" s="47"/>
    </row>
    <row r="22" spans="1:3" x14ac:dyDescent="0.3">
      <c r="A22" s="13" t="s">
        <v>31</v>
      </c>
      <c r="B22" s="39" t="s">
        <v>109</v>
      </c>
      <c r="C22" s="39"/>
    </row>
    <row r="23" spans="1:3" x14ac:dyDescent="0.3">
      <c r="A23" s="13" t="s">
        <v>32</v>
      </c>
      <c r="B23" s="39" t="s">
        <v>85</v>
      </c>
      <c r="C23" s="39"/>
    </row>
    <row r="24" spans="1:3" x14ac:dyDescent="0.3">
      <c r="A24" s="13" t="s">
        <v>33</v>
      </c>
      <c r="B24" s="39"/>
      <c r="C24" s="39"/>
    </row>
    <row r="25" spans="1:3" x14ac:dyDescent="0.3">
      <c r="A25" s="12" t="s">
        <v>34</v>
      </c>
      <c r="B25" s="39" t="s">
        <v>81</v>
      </c>
      <c r="C25" s="39"/>
    </row>
    <row r="26" spans="1:3" x14ac:dyDescent="0.3">
      <c r="A26" s="52" t="s">
        <v>35</v>
      </c>
      <c r="B26" s="52"/>
      <c r="C26" s="52"/>
    </row>
    <row r="27" spans="1:3" x14ac:dyDescent="0.3">
      <c r="A27" s="49" t="s">
        <v>111</v>
      </c>
      <c r="B27" s="49"/>
      <c r="C27" s="49"/>
    </row>
    <row r="28" spans="1:3" x14ac:dyDescent="0.3">
      <c r="A28" s="49" t="s">
        <v>36</v>
      </c>
      <c r="B28" s="49"/>
      <c r="C28" s="49"/>
    </row>
    <row r="29" spans="1:3" x14ac:dyDescent="0.3">
      <c r="A29" s="54" t="s">
        <v>37</v>
      </c>
      <c r="B29" s="54"/>
      <c r="C29" s="54"/>
    </row>
    <row r="30" spans="1:3" x14ac:dyDescent="0.3">
      <c r="A30" s="49" t="s">
        <v>38</v>
      </c>
      <c r="B30" s="49"/>
      <c r="C30" s="49"/>
    </row>
    <row r="31" spans="1:3" x14ac:dyDescent="0.3">
      <c r="A31" s="49" t="s">
        <v>39</v>
      </c>
      <c r="B31" s="49"/>
      <c r="C31" s="49"/>
    </row>
    <row r="32" spans="1:3" x14ac:dyDescent="0.3">
      <c r="A32" s="49" t="s">
        <v>40</v>
      </c>
      <c r="B32" s="49"/>
      <c r="C32" s="49"/>
    </row>
    <row r="33" spans="1:3" x14ac:dyDescent="0.3">
      <c r="A33" s="55" t="s">
        <v>41</v>
      </c>
      <c r="B33" s="55"/>
      <c r="C33" s="55"/>
    </row>
    <row r="34" spans="1:3" x14ac:dyDescent="0.3">
      <c r="A34" s="56" t="s">
        <v>127</v>
      </c>
      <c r="B34" s="56"/>
      <c r="C34" s="56"/>
    </row>
    <row r="35" spans="1:3" x14ac:dyDescent="0.3">
      <c r="A35" s="57" t="s">
        <v>42</v>
      </c>
      <c r="B35" s="57"/>
      <c r="C35" s="57"/>
    </row>
    <row r="36" spans="1:3" x14ac:dyDescent="0.3">
      <c r="A36" s="53" t="s">
        <v>43</v>
      </c>
      <c r="B36" s="53"/>
      <c r="C36" s="11"/>
    </row>
    <row r="37" spans="1:3" x14ac:dyDescent="0.3">
      <c r="A37" s="53" t="s">
        <v>44</v>
      </c>
      <c r="B37" s="53"/>
      <c r="C37" s="11"/>
    </row>
    <row r="38" spans="1:3" x14ac:dyDescent="0.3">
      <c r="A38" s="53" t="s">
        <v>45</v>
      </c>
      <c r="B38" s="53"/>
      <c r="C38" s="11"/>
    </row>
    <row r="39" spans="1:3" x14ac:dyDescent="0.3">
      <c r="A39" s="53" t="s">
        <v>46</v>
      </c>
      <c r="B39" s="53"/>
      <c r="C39" s="11"/>
    </row>
    <row r="40" spans="1:3" x14ac:dyDescent="0.3">
      <c r="A40" s="53" t="s">
        <v>47</v>
      </c>
      <c r="B40" s="53"/>
      <c r="C40" s="11"/>
    </row>
    <row r="41" spans="1:3" x14ac:dyDescent="0.3">
      <c r="A41" s="53" t="s">
        <v>48</v>
      </c>
      <c r="B41" s="53"/>
      <c r="C41" s="11"/>
    </row>
    <row r="42" spans="1:3" x14ac:dyDescent="0.3">
      <c r="A42" s="53" t="s">
        <v>49</v>
      </c>
      <c r="B42" s="53"/>
      <c r="C42" s="11"/>
    </row>
    <row r="43" spans="1:3" x14ac:dyDescent="0.3">
      <c r="A43" s="53" t="s">
        <v>50</v>
      </c>
      <c r="B43" s="53"/>
      <c r="C43" s="11"/>
    </row>
    <row r="44" spans="1:3" x14ac:dyDescent="0.3">
      <c r="A44" s="53" t="s">
        <v>51</v>
      </c>
      <c r="B44" s="53"/>
      <c r="C44" s="11"/>
    </row>
    <row r="45" spans="1:3" x14ac:dyDescent="0.3">
      <c r="A45" s="53" t="s">
        <v>52</v>
      </c>
      <c r="B45" s="53"/>
      <c r="C45" s="11"/>
    </row>
    <row r="46" spans="1:3" x14ac:dyDescent="0.3">
      <c r="A46" s="53" t="s">
        <v>53</v>
      </c>
      <c r="B46" s="53"/>
      <c r="C46" s="11"/>
    </row>
    <row r="47" spans="1:3" x14ac:dyDescent="0.3">
      <c r="A47" s="53" t="s">
        <v>54</v>
      </c>
      <c r="B47" s="53"/>
      <c r="C47" s="11"/>
    </row>
    <row r="48" spans="1:3" x14ac:dyDescent="0.3">
      <c r="A48" s="53" t="s">
        <v>55</v>
      </c>
      <c r="B48" s="53"/>
      <c r="C48" s="11"/>
    </row>
    <row r="49" spans="1:3" x14ac:dyDescent="0.3">
      <c r="A49" s="53" t="s">
        <v>56</v>
      </c>
      <c r="B49" s="53"/>
      <c r="C49" s="11"/>
    </row>
    <row r="50" spans="1:3" x14ac:dyDescent="0.3">
      <c r="A50" s="53" t="s">
        <v>57</v>
      </c>
      <c r="B50" s="53"/>
      <c r="C50" s="11"/>
    </row>
    <row r="51" spans="1:3" x14ac:dyDescent="0.3">
      <c r="A51" s="53" t="s">
        <v>58</v>
      </c>
      <c r="B51" s="53"/>
      <c r="C51" s="11"/>
    </row>
    <row r="52" spans="1:3" x14ac:dyDescent="0.3">
      <c r="A52" s="58"/>
      <c r="B52" s="58"/>
      <c r="C52" s="11"/>
    </row>
  </sheetData>
  <mergeCells count="48">
    <mergeCell ref="A47:B47"/>
    <mergeCell ref="A41:B41"/>
    <mergeCell ref="A42:B42"/>
    <mergeCell ref="A43:B43"/>
    <mergeCell ref="A44:B44"/>
    <mergeCell ref="A45:B45"/>
    <mergeCell ref="A46:B46"/>
    <mergeCell ref="A48:B48"/>
    <mergeCell ref="A49:B49"/>
    <mergeCell ref="A50:B50"/>
    <mergeCell ref="A51:B51"/>
    <mergeCell ref="A52:B52"/>
    <mergeCell ref="A40:B40"/>
    <mergeCell ref="A29:C29"/>
    <mergeCell ref="A30:C30"/>
    <mergeCell ref="A31:C31"/>
    <mergeCell ref="A32:C32"/>
    <mergeCell ref="A33:C33"/>
    <mergeCell ref="A34:C34"/>
    <mergeCell ref="A35:C35"/>
    <mergeCell ref="A36:B36"/>
    <mergeCell ref="A37:B37"/>
    <mergeCell ref="A38:B38"/>
    <mergeCell ref="A39:B39"/>
    <mergeCell ref="A28:C28"/>
    <mergeCell ref="B14:C14"/>
    <mergeCell ref="A15:A19"/>
    <mergeCell ref="B15:C15"/>
    <mergeCell ref="B20:C20"/>
    <mergeCell ref="B21:C21"/>
    <mergeCell ref="B22:C22"/>
    <mergeCell ref="B23:C23"/>
    <mergeCell ref="B24:C24"/>
    <mergeCell ref="B25:C25"/>
    <mergeCell ref="A26:C26"/>
    <mergeCell ref="A27:C27"/>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B21:C21</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Hoja2!$E$2:$E$8</xm:f>
          </x14:formula1>
          <xm:sqref>B22:C22</xm:sqref>
        </x14:dataValidation>
        <x14:dataValidation type="list" allowBlank="1" showInputMessage="1" showErrorMessage="1" xr:uid="{00000000-0002-0000-0100-000004000000}">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XFC34"/>
  <sheetViews>
    <sheetView tabSelected="1" topLeftCell="A8" zoomScale="70" zoomScaleNormal="70" workbookViewId="0">
      <selection activeCell="B18" sqref="B18:C18"/>
    </sheetView>
  </sheetViews>
  <sheetFormatPr baseColWidth="10" defaultColWidth="0" defaultRowHeight="14.4" x14ac:dyDescent="0.3"/>
  <cols>
    <col min="1" max="1" width="41.77734375" customWidth="1"/>
    <col min="2" max="2" width="30.44140625" customWidth="1"/>
    <col min="3" max="3" width="76.109375" customWidth="1"/>
    <col min="4" max="8" width="11.44140625" hidden="1" customWidth="1"/>
    <col min="9" max="9" width="12" hidden="1" customWidth="1"/>
    <col min="10" max="16383" width="11.44140625" hidden="1"/>
    <col min="16384" max="16384" width="11.77734375" hidden="1" customWidth="1"/>
  </cols>
  <sheetData>
    <row r="1" spans="1:9" ht="18" x14ac:dyDescent="0.3">
      <c r="A1" s="45" t="s">
        <v>59</v>
      </c>
      <c r="B1" s="45"/>
      <c r="C1" s="45"/>
    </row>
    <row r="2" spans="1:9" ht="22.2" customHeight="1" x14ac:dyDescent="0.3">
      <c r="A2" s="13" t="s">
        <v>19</v>
      </c>
      <c r="B2" s="48">
        <v>112459156</v>
      </c>
      <c r="C2" s="41"/>
    </row>
    <row r="3" spans="1:9" ht="36" customHeight="1" x14ac:dyDescent="0.3">
      <c r="A3" s="5" t="s">
        <v>1</v>
      </c>
      <c r="B3" s="39" t="str">
        <f>'GENERALES NOTA 322'!B2:C2</f>
        <v>66001-3333-003-2021-00248-00 (radicado principal)
66001-3333-002-2022-00140-00 (radicado acumulado al principal)</v>
      </c>
      <c r="C3" s="39"/>
    </row>
    <row r="4" spans="1:9" x14ac:dyDescent="0.3">
      <c r="A4" s="5" t="s">
        <v>2</v>
      </c>
      <c r="B4" s="39" t="str">
        <f>'GENERALES NOTA 322'!B3:C3</f>
        <v>Tercero Administrativo de Pereira</v>
      </c>
      <c r="C4" s="39"/>
    </row>
    <row r="5" spans="1:9" ht="36" customHeight="1" x14ac:dyDescent="0.3">
      <c r="A5" s="5" t="s">
        <v>3</v>
      </c>
      <c r="B5" s="39" t="str">
        <f>'GENERALES NOTA 322'!B4:C4</f>
        <v>Empresa de Energía de Pereira S.A. E.S.P. (asegurado)
Municipio de Pereira</v>
      </c>
      <c r="C5" s="39"/>
    </row>
    <row r="6" spans="1:9" ht="190.95" customHeight="1" x14ac:dyDescent="0.3">
      <c r="A6" s="5" t="s">
        <v>4</v>
      </c>
      <c r="B6" s="39" t="str">
        <f>'GENERALES NOTA 322'!B5:C5</f>
        <v>2021-00248
Adiela Llanos Castaño (madre) – C.C. 25.201.419
Yeny Leandra Rengifo Llanos (hermana) – C.C. 42.158.529
Martha Erialed Rengifo Llanos (hermana) – C.C. 42.134.907
Juan Pablo Rengifo Echeverry (hermano) – C.C. 
Luisa Fernanda Rengifo Llanos (sobrina) – C.C. 1.008.351.093
Karen Melissa Londoño Rengifo (sobrina) – C.C. 1.004.717.066
Alexandra Carmona Rengifo (sobrina) – C.C.1.004.719.642
Miguel Ángel Galvis Rengifo (sobrino) – C.C.
2022-00140
Arley de Jesus Carmona (padre de la lesionada Alexandra Carmona, demandante en el proceso 2022-00140 acumulado)</v>
      </c>
      <c r="C6" s="39"/>
    </row>
    <row r="7" spans="1:9" ht="30" customHeight="1" x14ac:dyDescent="0.3">
      <c r="A7" s="5" t="s">
        <v>5</v>
      </c>
      <c r="B7" s="39" t="str">
        <f>'GENERALES NOTA 322'!B6:C6</f>
        <v>Llamada en garantía</v>
      </c>
      <c r="C7" s="39"/>
    </row>
    <row r="8" spans="1:9" ht="28.8" x14ac:dyDescent="0.3">
      <c r="A8" s="5" t="s">
        <v>60</v>
      </c>
      <c r="B8" s="61">
        <f>SUM(C10,C11,C13,C14,C16)</f>
        <v>828915650</v>
      </c>
      <c r="C8" s="62"/>
    </row>
    <row r="9" spans="1:9" x14ac:dyDescent="0.3">
      <c r="A9" s="66" t="s">
        <v>61</v>
      </c>
      <c r="B9" s="63" t="s">
        <v>62</v>
      </c>
      <c r="C9" s="63"/>
    </row>
    <row r="10" spans="1:9" x14ac:dyDescent="0.3">
      <c r="A10" s="66"/>
      <c r="B10" s="11" t="s">
        <v>63</v>
      </c>
      <c r="C10" s="6">
        <v>74915650</v>
      </c>
    </row>
    <row r="11" spans="1:9" x14ac:dyDescent="0.3">
      <c r="A11" s="66"/>
      <c r="B11" s="11" t="s">
        <v>64</v>
      </c>
      <c r="C11" s="6">
        <v>0</v>
      </c>
    </row>
    <row r="12" spans="1:9" x14ac:dyDescent="0.3">
      <c r="A12" s="66"/>
      <c r="B12" s="64" t="s">
        <v>65</v>
      </c>
      <c r="C12" s="65"/>
    </row>
    <row r="13" spans="1:9" x14ac:dyDescent="0.3">
      <c r="A13" s="66"/>
      <c r="B13" s="11" t="s">
        <v>112</v>
      </c>
      <c r="C13" s="26">
        <v>609000000</v>
      </c>
    </row>
    <row r="14" spans="1:9" x14ac:dyDescent="0.3">
      <c r="A14" s="66"/>
      <c r="B14" s="11" t="s">
        <v>113</v>
      </c>
      <c r="C14" s="26">
        <v>145000000</v>
      </c>
      <c r="E14" t="s">
        <v>66</v>
      </c>
      <c r="F14" s="18">
        <v>0.7</v>
      </c>
    </row>
    <row r="15" spans="1:9" x14ac:dyDescent="0.3">
      <c r="A15" s="66"/>
      <c r="B15" s="64" t="s">
        <v>67</v>
      </c>
      <c r="C15" s="65"/>
      <c r="E15" t="s">
        <v>68</v>
      </c>
      <c r="F15" s="19">
        <v>0.3</v>
      </c>
      <c r="I15" s="21"/>
    </row>
    <row r="16" spans="1:9" x14ac:dyDescent="0.3">
      <c r="A16" s="66"/>
      <c r="B16" s="11"/>
      <c r="C16" s="17"/>
      <c r="F16" s="22"/>
      <c r="I16" s="21"/>
    </row>
    <row r="17" spans="1:3" ht="23.25" customHeight="1" x14ac:dyDescent="0.3">
      <c r="A17" s="16" t="s">
        <v>69</v>
      </c>
      <c r="B17" s="68" t="s">
        <v>68</v>
      </c>
      <c r="C17" s="69"/>
    </row>
    <row r="18" spans="1:3" ht="306" customHeight="1" x14ac:dyDescent="0.3">
      <c r="A18" s="5" t="s">
        <v>70</v>
      </c>
      <c r="B18" s="70" t="s">
        <v>139</v>
      </c>
      <c r="C18" s="71"/>
    </row>
    <row r="19" spans="1:3" ht="44.55" customHeight="1" x14ac:dyDescent="0.3">
      <c r="A19" s="15" t="s">
        <v>71</v>
      </c>
      <c r="B19" s="67">
        <f>(((SUM(C21:C22,C24:XFD25,C27))-C29))*B31</f>
        <v>324394000</v>
      </c>
      <c r="C19" s="67"/>
    </row>
    <row r="20" spans="1:3" x14ac:dyDescent="0.3">
      <c r="A20" s="27" t="s">
        <v>72</v>
      </c>
      <c r="B20" s="72" t="s">
        <v>62</v>
      </c>
      <c r="C20" s="73"/>
    </row>
    <row r="21" spans="1:3" x14ac:dyDescent="0.3">
      <c r="A21" s="59"/>
      <c r="B21" s="11" t="s">
        <v>63</v>
      </c>
      <c r="C21" s="6">
        <v>0</v>
      </c>
    </row>
    <row r="22" spans="1:3" x14ac:dyDescent="0.3">
      <c r="A22" s="60"/>
      <c r="B22" s="11" t="s">
        <v>64</v>
      </c>
      <c r="C22" s="6">
        <v>0</v>
      </c>
    </row>
    <row r="23" spans="1:3" x14ac:dyDescent="0.3">
      <c r="A23" s="60"/>
      <c r="B23" s="64" t="s">
        <v>65</v>
      </c>
      <c r="C23" s="65"/>
    </row>
    <row r="24" spans="1:3" x14ac:dyDescent="0.3">
      <c r="A24" s="60"/>
      <c r="B24" s="11" t="s">
        <v>112</v>
      </c>
      <c r="C24" s="6">
        <v>522000000</v>
      </c>
    </row>
    <row r="25" spans="1:3" x14ac:dyDescent="0.3">
      <c r="A25" s="60"/>
      <c r="B25" s="11" t="s">
        <v>116</v>
      </c>
      <c r="C25" s="34">
        <v>23200000</v>
      </c>
    </row>
    <row r="26" spans="1:3" x14ac:dyDescent="0.3">
      <c r="A26" s="60"/>
      <c r="B26" s="79" t="s">
        <v>67</v>
      </c>
      <c r="C26" s="80"/>
    </row>
    <row r="27" spans="1:3" x14ac:dyDescent="0.3">
      <c r="A27" s="60"/>
      <c r="B27" s="11"/>
      <c r="C27" s="6">
        <v>0</v>
      </c>
    </row>
    <row r="28" spans="1:3" x14ac:dyDescent="0.3">
      <c r="A28" s="25"/>
      <c r="B28" s="64" t="s">
        <v>114</v>
      </c>
      <c r="C28" s="65"/>
    </row>
    <row r="29" spans="1:3" x14ac:dyDescent="0.3">
      <c r="A29" s="25"/>
      <c r="B29" s="13"/>
      <c r="C29" s="30">
        <v>81780000</v>
      </c>
    </row>
    <row r="30" spans="1:3" x14ac:dyDescent="0.3">
      <c r="A30" s="25"/>
      <c r="B30" s="64" t="s">
        <v>115</v>
      </c>
      <c r="C30" s="65"/>
    </row>
    <row r="31" spans="1:3" s="29" customFormat="1" x14ac:dyDescent="0.3">
      <c r="A31" s="28"/>
      <c r="B31" s="31">
        <v>0.7</v>
      </c>
      <c r="C31" s="33"/>
    </row>
    <row r="32" spans="1:3" x14ac:dyDescent="0.3">
      <c r="A32" s="20" t="s">
        <v>73</v>
      </c>
      <c r="B32" s="74">
        <f>IFERROR(B19*(VLOOKUP(B17,E14:F16,2,0)),16666)</f>
        <v>97318200</v>
      </c>
      <c r="C32" s="75"/>
    </row>
    <row r="33" spans="1:3" ht="278.55" customHeight="1" x14ac:dyDescent="0.3">
      <c r="A33" s="5" t="s">
        <v>74</v>
      </c>
      <c r="B33" s="76" t="s">
        <v>137</v>
      </c>
      <c r="C33" s="69"/>
    </row>
    <row r="34" spans="1:3" ht="409.05" customHeight="1" x14ac:dyDescent="0.3">
      <c r="A34" s="5" t="s">
        <v>75</v>
      </c>
      <c r="B34" s="77" t="s">
        <v>134</v>
      </c>
      <c r="C34" s="78"/>
    </row>
  </sheetData>
  <mergeCells count="24">
    <mergeCell ref="B20:C20"/>
    <mergeCell ref="B32:C32"/>
    <mergeCell ref="B33:C33"/>
    <mergeCell ref="B34:C34"/>
    <mergeCell ref="B26:C26"/>
    <mergeCell ref="B23:C23"/>
    <mergeCell ref="B30:C30"/>
    <mergeCell ref="B28:C28"/>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s>
  <pageMargins left="0.7" right="0.7" top="0.75" bottom="0.75" header="0.3" footer="0.3"/>
  <pageSetup paperSize="9"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C13" sqref="C13"/>
    </sheetView>
  </sheetViews>
  <sheetFormatPr baseColWidth="10" defaultColWidth="0" defaultRowHeight="14.4" x14ac:dyDescent="0.3"/>
  <cols>
    <col min="1" max="1" width="35.44140625" customWidth="1"/>
    <col min="2" max="2" width="31.77734375" customWidth="1"/>
    <col min="3" max="3" width="63.44140625" customWidth="1"/>
    <col min="4" max="16384" width="11.44140625" hidden="1"/>
  </cols>
  <sheetData>
    <row r="1" spans="1:3" ht="18" x14ac:dyDescent="0.3">
      <c r="A1" s="45" t="s">
        <v>76</v>
      </c>
      <c r="B1" s="45"/>
      <c r="C1" s="45"/>
    </row>
    <row r="2" spans="1:3" x14ac:dyDescent="0.3">
      <c r="A2" s="13" t="s">
        <v>19</v>
      </c>
      <c r="B2" s="68"/>
      <c r="C2" s="69"/>
    </row>
    <row r="3" spans="1:3" x14ac:dyDescent="0.3">
      <c r="A3" s="5" t="s">
        <v>1</v>
      </c>
      <c r="B3" s="39" t="str">
        <f>'GENERALES NOTA 322'!B2:C2</f>
        <v>66001-3333-003-2021-00248-00 (radicado principal)
66001-3333-002-2022-00140-00 (radicado acumulado al principal)</v>
      </c>
      <c r="C3" s="39"/>
    </row>
    <row r="4" spans="1:3" x14ac:dyDescent="0.3">
      <c r="A4" s="5" t="s">
        <v>2</v>
      </c>
      <c r="B4" s="39" t="str">
        <f>'GENERALES NOTA 322'!B3:C3</f>
        <v>Tercero Administrativo de Pereira</v>
      </c>
      <c r="C4" s="39"/>
    </row>
    <row r="5" spans="1:3" x14ac:dyDescent="0.3">
      <c r="A5" s="5" t="s">
        <v>3</v>
      </c>
      <c r="B5" s="39" t="str">
        <f>'GENERALES NOTA 322'!B4:C4</f>
        <v>Empresa de Energía de Pereira S.A. E.S.P. (asegurado)
Municipio de Pereira</v>
      </c>
      <c r="C5" s="39"/>
    </row>
    <row r="6" spans="1:3" x14ac:dyDescent="0.3">
      <c r="A6" s="5" t="s">
        <v>4</v>
      </c>
      <c r="B6" s="39" t="str">
        <f>'GENERALES NOTA 322'!B5:C5</f>
        <v>2021-00248
Adiela Llanos Castaño (madre) – C.C. 25.201.419
Yeny Leandra Rengifo Llanos (hermana) – C.C. 42.158.529
Martha Erialed Rengifo Llanos (hermana) – C.C. 42.134.907
Juan Pablo Rengifo Echeverry (hermano) – C.C. 
Luisa Fernanda Rengifo Llanos (sobrina) – C.C. 1.008.351.093
Karen Melissa Londoño Rengifo (sobrina) – C.C. 1.004.717.066
Alexandra Carmona Rengifo (sobrina) – C.C.1.004.719.642
Miguel Ángel Galvis Rengifo (sobrino) – C.C.
2022-00140
Arley de Jesus Carmona (padre de la lesionada Alexandra Carmona, demandante en el proceso 2022-00140 acumulado)</v>
      </c>
      <c r="C6" s="39"/>
    </row>
    <row r="7" spans="1:3" x14ac:dyDescent="0.3">
      <c r="A7" s="5" t="s">
        <v>5</v>
      </c>
      <c r="B7" s="39" t="str">
        <f>'GENERALES NOTA 322'!B6:C6</f>
        <v>Llamada en garantía</v>
      </c>
      <c r="C7" s="39"/>
    </row>
    <row r="8" spans="1:3" x14ac:dyDescent="0.3">
      <c r="A8" s="16" t="s">
        <v>69</v>
      </c>
      <c r="B8" s="46"/>
      <c r="C8" s="47"/>
    </row>
    <row r="9" spans="1:3" x14ac:dyDescent="0.3">
      <c r="A9" s="16" t="s">
        <v>72</v>
      </c>
      <c r="B9" s="81"/>
      <c r="C9" s="81"/>
    </row>
    <row r="10" spans="1:3" x14ac:dyDescent="0.3">
      <c r="A10" s="16" t="s">
        <v>77</v>
      </c>
      <c r="B10" s="81"/>
      <c r="C10" s="81"/>
    </row>
    <row r="11" spans="1:3" ht="43.2" x14ac:dyDescent="0.3">
      <c r="A11" s="5" t="s">
        <v>78</v>
      </c>
      <c r="B11" s="39"/>
      <c r="C11" s="39"/>
    </row>
    <row r="12" spans="1:3" ht="43.2" x14ac:dyDescent="0.3">
      <c r="A12" s="5" t="s">
        <v>79</v>
      </c>
      <c r="B12" s="39"/>
      <c r="C12" s="39"/>
    </row>
    <row r="13" spans="1:3" x14ac:dyDescent="0.3">
      <c r="A13" s="5" t="s">
        <v>80</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44140625" defaultRowHeight="14.4" x14ac:dyDescent="0.3"/>
  <cols>
    <col min="4" max="4" width="20.109375" bestFit="1" customWidth="1"/>
    <col min="5" max="5" width="42.77734375" bestFit="1" customWidth="1"/>
  </cols>
  <sheetData>
    <row r="1" spans="1:9" x14ac:dyDescent="0.3">
      <c r="A1" s="8" t="s">
        <v>22</v>
      </c>
      <c r="B1" t="s">
        <v>81</v>
      </c>
      <c r="C1" s="8" t="s">
        <v>26</v>
      </c>
      <c r="D1" s="8" t="s">
        <v>30</v>
      </c>
      <c r="E1" s="3" t="s">
        <v>31</v>
      </c>
      <c r="F1" s="2" t="s">
        <v>66</v>
      </c>
      <c r="G1" s="4">
        <v>0</v>
      </c>
      <c r="H1" t="s">
        <v>82</v>
      </c>
      <c r="I1" t="s">
        <v>83</v>
      </c>
    </row>
    <row r="2" spans="1:9" x14ac:dyDescent="0.3">
      <c r="A2" t="s">
        <v>84</v>
      </c>
      <c r="B2" t="s">
        <v>85</v>
      </c>
      <c r="C2" t="s">
        <v>86</v>
      </c>
      <c r="D2" s="2" t="s">
        <v>87</v>
      </c>
      <c r="E2" s="1" t="s">
        <v>88</v>
      </c>
      <c r="F2" s="2" t="s">
        <v>89</v>
      </c>
      <c r="G2" s="4">
        <v>0.7</v>
      </c>
      <c r="H2" t="s">
        <v>90</v>
      </c>
      <c r="I2" t="s">
        <v>91</v>
      </c>
    </row>
    <row r="3" spans="1:9" x14ac:dyDescent="0.3">
      <c r="A3" t="s">
        <v>92</v>
      </c>
      <c r="C3" t="s">
        <v>93</v>
      </c>
      <c r="D3" s="2" t="s">
        <v>94</v>
      </c>
      <c r="E3" s="1" t="s">
        <v>95</v>
      </c>
      <c r="F3" s="2" t="s">
        <v>68</v>
      </c>
      <c r="G3" s="4">
        <v>0.3</v>
      </c>
      <c r="H3" t="s">
        <v>96</v>
      </c>
      <c r="I3" t="s">
        <v>97</v>
      </c>
    </row>
    <row r="4" spans="1:9" x14ac:dyDescent="0.3">
      <c r="A4" t="s">
        <v>98</v>
      </c>
      <c r="C4" t="s">
        <v>99</v>
      </c>
      <c r="E4" s="1" t="s">
        <v>100</v>
      </c>
      <c r="H4" t="s">
        <v>101</v>
      </c>
      <c r="I4" t="s">
        <v>102</v>
      </c>
    </row>
    <row r="5" spans="1:9" x14ac:dyDescent="0.3">
      <c r="A5" t="s">
        <v>103</v>
      </c>
      <c r="E5" s="1" t="s">
        <v>104</v>
      </c>
      <c r="H5" t="s">
        <v>105</v>
      </c>
      <c r="I5" t="s">
        <v>106</v>
      </c>
    </row>
    <row r="6" spans="1:9" x14ac:dyDescent="0.3">
      <c r="E6" s="1" t="s">
        <v>107</v>
      </c>
      <c r="I6" t="s">
        <v>108</v>
      </c>
    </row>
    <row r="7" spans="1:9" x14ac:dyDescent="0.3">
      <c r="E7" s="1" t="s">
        <v>109</v>
      </c>
    </row>
    <row r="8" spans="1:9" x14ac:dyDescent="0.3">
      <c r="E8" s="1" t="s">
        <v>110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10f4e7f-fc49-4680-be2a-cf1f485dd53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8B6469-207A-405F-95F7-97DFCC297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91186-61FC-46DE-8B4E-FA11D8E36C58}">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E0A366D5-0A30-4F3D-BEBF-69494087CA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Camilo Castaño Buitrago</cp:lastModifiedBy>
  <cp:revision/>
  <dcterms:created xsi:type="dcterms:W3CDTF">2020-12-07T14:41:17Z</dcterms:created>
  <dcterms:modified xsi:type="dcterms:W3CDTF">2023-02-09T19:51:07Z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2022-07-05T20:14:51Z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00997046-8906-4ac5-8028-ac7ab9faff67</vt:lpwstr>
  </property>
  <property fmtid="{D5CDD505-2E9C-101B-9397-08002B2CF9AE}" pid="29" name="MSIP_Label_863bc15e-e7bf-41c1-bdb3-03882d8a2e2c_ContentBits">
    <vt:lpwstr>1</vt:lpwstr>
  </property>
  <property fmtid="{D5CDD505-2E9C-101B-9397-08002B2CF9AE}" pid="30" name="ContentTypeId">
    <vt:lpwstr>0x01010071268A46EF8BE54CB85570D01C5F0A72</vt:lpwstr>
  </property>
  <property fmtid="{D5CDD505-2E9C-101B-9397-08002B2CF9AE}" pid="31" name="OfficeDocumentSecurity_10012023152000">
    <vt:lpwstr>10012023152000;CE02589;0</vt:lpwstr>
  </property>
</Properties>
</file>