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AC99FAC-5D7E-4425-B538-983B321C1BF4}" xr6:coauthVersionLast="47" xr6:coauthVersionMax="47" xr10:uidLastSave="{00000000-0000-0000-0000-000000000000}"/>
  <bookViews>
    <workbookView xWindow="28680" yWindow="-120" windowWidth="29040" windowHeight="1572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NOTA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7" i="7" l="1"/>
  <c r="B8" i="7"/>
  <c r="B8" i="8"/>
  <c r="B6" i="8"/>
  <c r="B8" i="9"/>
  <c r="B9" i="8"/>
  <c r="B20" i="8" l="1"/>
  <c r="B39" i="8" s="1"/>
  <c r="B11" i="9" s="1"/>
  <c r="B10" i="9" l="1"/>
  <c r="B2" i="8" l="1"/>
  <c r="B2" i="9" s="1"/>
  <c r="B7" i="9" l="1"/>
  <c r="B6" i="9"/>
  <c r="B5" i="9"/>
  <c r="B4" i="9"/>
  <c r="B3" i="9"/>
  <c r="B5" i="8"/>
  <c r="B4" i="8"/>
  <c r="B3" i="8"/>
  <c r="B4" i="7" l="1"/>
  <c r="B5" i="7"/>
  <c r="B6" i="7"/>
  <c r="B3" i="7"/>
</calcChain>
</file>

<file path=xl/sharedStrings.xml><?xml version="1.0" encoding="utf-8"?>
<sst xmlns="http://schemas.openxmlformats.org/spreadsheetml/2006/main" count="260" uniqueCount="189">
  <si>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</si>
  <si>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</si>
  <si>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</si>
  <si>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</si>
  <si>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</si>
  <si>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</si>
  <si>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</si>
  <si>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</si>
  <si>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</si>
  <si>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</si>
  <si>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</si>
  <si>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</si>
  <si>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</si>
  <si>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</si>
  <si>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</si>
  <si>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</si>
  <si>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</si>
  <si>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</si>
  <si>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</si>
  <si>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</si>
  <si>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</si>
  <si>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</si>
  <si>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</si>
  <si>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</si>
  <si>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</si>
  <si>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</si>
  <si>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</si>
  <si>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</si>
  <si>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</si>
  <si>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</si>
  <si>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</si>
  <si>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</si>
  <si>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</si>
  <si>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</si>
  <si>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</si>
  <si>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</si>
  <si>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</si>
  <si>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</si>
  <si>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</si>
  <si>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</si>
  <si>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</si>
  <si>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</si>
  <si>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</si>
  <si>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</si>
  <si>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</si>
  <si>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</si>
  <si>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</si>
  <si>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</si>
  <si>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</si>
  <si>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</si>
  <si>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</si>
  <si>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</si>
  <si>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</si>
  <si>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</si>
  <si>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</si>
  <si>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</si>
  <si>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</si>
  <si>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</si>
  <si>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</si>
  <si>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</si>
  <si>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</si>
  <si>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</si>
  <si>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</si>
  <si>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</si>
  <si>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</si>
  <si>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</si>
  <si>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</si>
  <si>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</si>
  <si>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</si>
  <si>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</si>
  <si>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</si>
  <si>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</si>
  <si>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</si>
  <si>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</si>
  <si>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</si>
  <si>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</si>
  <si>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</si>
  <si>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</si>
  <si>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</si>
  <si>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</si>
  <si>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</si>
  <si>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</si>
  <si>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</si>
  <si>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</si>
  <si>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</si>
  <si>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</si>
  <si>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</si>
  <si>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</si>
  <si>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</si>
  <si>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</si>
  <si>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</si>
  <si>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</si>
  <si>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</si>
  <si>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</si>
  <si>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</si>
  <si>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</si>
  <si>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</si>
  <si>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</si>
  <si>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</si>
  <si>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</si>
  <si>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</si>
  <si>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</si>
  <si>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</si>
  <si>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</si>
  <si>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</si>
  <si>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</si>
  <si>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</si>
  <si>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</si>
  <si>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</si>
  <si>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</si>
  <si>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</si>
  <si>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</si>
  <si>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</si>
  <si>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</si>
  <si>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</si>
  <si>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</si>
  <si>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</si>
  <si>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</si>
  <si>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</si>
  <si>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</si>
  <si>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</si>
  <si>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</si>
  <si>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</si>
  <si>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</si>
  <si>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</si>
  <si>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</si>
  <si>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</si>
  <si>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</si>
  <si>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</si>
  <si>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</si>
  <si>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</si>
  <si>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</si>
  <si>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</si>
  <si>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</si>
  <si>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</si>
  <si>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</si>
  <si>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</si>
  <si>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</si>
  <si>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</si>
  <si>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</si>
  <si>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</si>
  <si>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</si>
  <si>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</si>
  <si>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</si>
  <si>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</si>
  <si>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</si>
  <si>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</si>
  <si>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</si>
  <si>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</si>
  <si>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</si>
  <si>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</si>
  <si>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</si>
  <si>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</si>
  <si>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</si>
  <si>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ALLIANZ SEGUROS S.A.</t>
  </si>
  <si>
    <t>DESCONOCIDO</t>
  </si>
  <si>
    <t>si</t>
  </si>
  <si>
    <t>11001-31-03-021-2021-00170-00</t>
  </si>
  <si>
    <t>JUZGADO (21) CIVIL DEL CIRCUITO DE BOGOTÁ D.C.</t>
  </si>
  <si>
    <t>GILBERTO MEJIA BONILLA</t>
  </si>
  <si>
    <t>BARBARA ESCOBEDO</t>
  </si>
  <si>
    <t>CALLE 4C ESTE NO. 3-34</t>
  </si>
  <si>
    <t>UNIÓN MARITAL DE HECHO</t>
  </si>
  <si>
    <t>MUERTE</t>
  </si>
  <si>
    <t>N/A</t>
  </si>
  <si>
    <t xml:space="preserve">1. El día 22 de diciembre del 2019, se presentó accidente de tránsito entre el vehículo de placas FUZ759 (Vehiculo asegurado) conducido por Gilberto Bonilla Mejia, con los vehiculos TLY001 conducido por el señor Hector Orlando Castillo y BBS828 conducido por el señor Javier Oconell.
2. Se levantó Informe Policial de Accidente de Tránsito en el cual se codificó al vehículo asegurado FUZ759 con la hipótesis 157, “Invadir el otro carril.” 
3. Producto del accidente de transito el señor Jose Vicente Hernandez falleció.
4. Se presenta demanda por parte de la compañera permanente, hijos, hijos de crianza, padres y hermanos.
</t>
  </si>
  <si>
    <t>FUZ759</t>
  </si>
  <si>
    <t>022029934 / 4488</t>
  </si>
  <si>
    <t>30/08/2022 NOTIFICACION POR CONDUCTA CONCLUYENTE</t>
  </si>
  <si>
    <t>022029934/4488</t>
  </si>
  <si>
    <t>14/02/2019-13/02/2020</t>
  </si>
  <si>
    <t>SEGUROS COMERCIALES BOLIVAR</t>
  </si>
  <si>
    <t xml:space="preserve">La Póliza Nº 022029934 / 4488 en su modalidad de ocurrencia presta cobertura temporal pero no material (i) Presta cobertura temporal por cuanto para la fecha de ocurrencia del accidente (22 de diciembre de 2019) se encontraba vigente la póliza, pues esta prestó vigencia desde el día 14/02/2019 hasta el 13/02/2020. (ii) NO presta cobertura material por cuanto la responsabilidad civil extracontractual por accidente de tránsito NO fue el riesgo asegurado por la póliza. Es decir, el objeto del litigio es declarar la responsabilidad civil extracontractual por fallecimiento de un tercero en el amrco de un accidente tránsito. Sin embargo, la póliza emitida por Allianz no presta cobertura por tal evento, pues el riesgo asegurado fue el de amparar daños y perjuicios que por perididas materiales, hurto o daños  sufriera el vehículo asegurado de placas FUZ-759. En otras palabras, la póliza de seguro no tiene coberturapor cuanto es un contrato de seguro de daños y no de responsabilidad.
En virtud de lo anterior, se califica la contingencia como REMOTA, sin perjuicio del caracter contingente del proceso. </t>
  </si>
  <si>
    <t>Daño a la vida en relación</t>
  </si>
  <si>
    <t xml:space="preserve">EXCEPCIONES DE FONDO FRENTE A LA DEMANDA: 1. AUSENCIA DE PRUEBA DE LOS ELEMENTOS DE LA RESPONSABILIDAD CIVIL EXTRACONTRACTUAL 2. REDUCCIÓN DE LA EVENTUAL INDEMNIZACION 3. FALTA DE LEGITIMACIÓN EN LA CAUSA POR ACTIVA RESPECTO DE BARBARA ESCOBEDO Y LOS DENOMINADOS HIJOS DE CRIANZA. 4. IMPROCEDENCIA DL RECONOCIMIENTO DEL LUCRO CESANTE 5. TASACIÓN EXORBITANTE DEL DAÑO MORAL 6. IMPROCEDENCIA DEL DAÑO A LA VIDA EN RELACIÓN 7.GENÉRICA O INNOMINADA Y OTRAS.
EXCEPCIONES DE FONDO FRENTE AL CONTRATO DE SEGURO: 1. FALTA DE COBERTURA MATERIAL DE LA PÓLIZA No. 022029934 / 4488, COMO QUIERA QUE EL MENTADO CONTRATO DE SEGURO NO CONTEMPLA COBERTURA POR RESPONSABILIDAD CIVIL EXTRACONTRACTUAL. 2. FALTA DE LEGITIMACIÓN EN LA CAUSA POR ACTIVA DE LOS DEMANDANTES PARA SOLICITAR HACER EFECTIVA LA PÓLIZA. 3. FALTA DE COBERTURA MATERIAL FRENTE A LOS DAÑOS EXTRAPATRIMONIALES Y EL LUCRO CESANTE. 4. RIESGOS EXPRESAMENTE EXCLUIDOS EN LA PÓLIZA DE SEGURO AUTO COLECTIVO LIVIANOS SERVICIO PÚBLICO No 022029934 / 4488. 5. CARÁCTER MERAMENTE INDEMNIZATORIO QUE REVISTEN LOS CONTRATOS DE SEGUROS. 6. RIESGOS EXPRESAMENTE EXCLUIDOS EN LA PÓLIZA DE SEGURO AUTO COLECTIVO LIVIANOS SERVICIO PÚBLICO No 022029934 / 4488. 7. EXISTENCIA DE COASEGURO ENTRE ALLIANZ SEGUROS S.A., Y SEGUROS COMERCIALES BOLÍVAR S.A. 8. LÍMITES MÁXIMOS DE RESPONSABILIDAD DEL ASEGURADOR EN LO ATINENTE AL DEDUCIBLE EN LA PÓLIZA 022029934 / 4488. 9  GENÉRICA O INNOMINADA.
                                                                                                                                                                                           EXCEPCIONES FRENTE AL LLAMAMIENTO EN GARANTÍA:
1.FALTA DE COBERTURA MATERIAL DE LA PÓLIZA NO. 022029934//4488 COMO QUIERA QUE EL MENTADO CONTRATO DE SEGURO NO CONTEMPLA COBERTURA POR RESPONSABILIDAD CIVIL EXTRACONTRACTUAL. 2. FALTA DE LEGITIMACIÓN EN LA CAUSA POR ACTIVA DE LOS DEMANDANTES PARA SOLICITAR HACER EFECTIVA LA PÓLIZA. 3. FALTA DE COBERTURA MATERIAL FRENTE A LOS DAÑOS EXTRAPATRIMONIALES Y EL LUCRO CESANTE. 4. INEXISTENCIA DE OBLIGACIÓN INDEMNIZATORIA, POR CUANTO NO SE HA REALIZADO EL RIESGO ASEGURADO EN LA PÓLIZA AUTO COLECTIVO LIVIANOS SERVICIOS PÚBLICO NO. 022029934/4488 5. RIESGOS EXPRESAMENTE EXCLUIDOS EN LA PÓLIZA DE SEGURO AUTO COLECTIVO LIVIANOS SERVICIO PÚBLICO NO. 022029934/4488 6. CARACTER MERAMENTE INDEMNIZATORIO QUE REVISTEN LOS CONTRATOS DE SEGUROS . 7. EN CUALQUIER CASO, DE NINGUNA FORMA SE PODRÁ EXCEDER EL LÍMITE DEL VALOR ASEGURADO. 8. EXISTENCIA DE COASEGURO ENTRE ALLIANZ SEGUROS S.A.Y SEGUROS COMERCIALES BOLIVAR.9. LIMITES MAXIMOS DE RESPONSABILIDAD DEL ASEGURADOR EN LO ATINENTE AL DEDUCIBLE EN LA PÓLIZA NO. 022029934/4486. 10.GENERICA O INNOMINADA Y OTRAS. </t>
  </si>
  <si>
    <t>DEMANDA DIRECTA Y LLAMAMIENTO EN GARANTÍA</t>
  </si>
  <si>
    <t xml:space="preserve">JOSE VICENTE HERNANDEZ </t>
  </si>
  <si>
    <t>87856412-APJ30579</t>
  </si>
  <si>
    <t>La contingencia se califica como REMOTA dado que, la Póliza No. 022029934 / 4488 no presta cobertura material por cuanto la responsabilidad civil extracontractual por accidente de tránsito no se encuentra cubierta, como consecuencia de ello no es posible que se condene al pago de los perjuicios patrimoniales y extrapatrimoniales reclamados por la parte actora.
Lo primero que deberá tomarse en consideración es que la Póliza Seguro de Automóviles No. 022029934 / 4488 de Allianz con coaseguro de SEGUROS COMERCIALES BOLIVAR S.A., cuyo asegurado es el señor Gilberto Bonilla Mejia, presta cobertura temporal, sin embargo, no presta cobertura material, de conformidad con los hechos y pretensiones expuestas en el líbelo de la demanda. Frente a la cobertura temporal, debe señalarse que los hechos, es decir, el accidente de tránsito en el que se causaron los daños que reclama la parte actora, ocurrió el 22 de diciembre del 2019, por lo que, se dio dentro de la vigencia de la Póliza, la cual se encuentra comprendida desde el 14 de febrero del 2019 hasta el 13 de febrero del 2020. Sin perjuicio de lo expuesto, no presta cobertura material en tanto no ampara la responsabilidad civil extracontractual, sino que los riesgos amparados son los daños y perjuicios por perdidas materiales, hurto o daños que sufriera el vehículo asegurado. 
Por otro lado, frente a la responsabilidad del asegurado debe señalarse que el Informe Policial de Accidente de tránsitos codifica al vehículo asegurado por invadir el carril contrario, así mismo los reportes de policial judicial y el material probatorio acreditan sin lugar a dudas la ocurrencia del siniestro y la ingerencia que tuvo el asegurado en la misma. En segundo lugar, respecto del daño debe indicarse que el mismo se encuentra acreditado en el plenario  a través del Informe Policial de Accidente de Transito ya mencionado, en el que se dejó constancia de la existencia la víctima y se identifico plenamente, en este caso es el señor José Vicente Hernandez. Por último, frente al nexo de causalidad, existe prueba suficiente en el expediente, que la falta de cuidado del conductor del vehiculo asegurado genero la ocurrencia del hecho que configuro los perjuicios por el actor por lo que existe una relacion entre los daños reclamados por el demandante y la conducta desplegada por el conductor del vehiculo asegurado. 
Sin perjuicio de lo expuesto, la contingencia sigue siendo calificada como REMOTA, en tanto la póliza emitida por Allianz no presta cobertura para tal evento, pues el riesgo asegurado fue el de amparar daños y perjuicios por pérdidas materiales, hurto o daños sufriera el vehículo asegurado de placas FUZ-759. En otras palabras, la póliza de seguro no tiene cobertura por cuanto es un contrato de seguro de daños y no de responsabilidad.</t>
  </si>
  <si>
    <t>La liquidación objetiva de perjuicios se estima en un total de $52.250.000 COP. A este valor se llegó de la siguiente manera:
1. Daño moral: El daño moral pretendido por el Demandante es exorbitante, pues de acuerdo con la Sentencia de la Corte Suprema de Justicia – Sala de Casación Civil, magistrado ponente: Octavio Augusto Tejeiro Duque del 07 de marzo de 2019., sólo en los casos más graves, como el fallecimiento de la víctima, se podrá reconocer una indemnización hasta por $60.000.000 para cada uno de los familiares en primer grado de consanguinidad o afinidad.  En el caso concreto la víctima falleció, por tanto, siguiendo estos lineamientos correspondería a cada uno de los 4 Demandantes del primer nivel de cercanía una indemnización por $60´000.000 Cop. Para los restantes 4 demandantes, que son del segundo grado de parentesco del correspondería $30.000.000 a cada uno. Respecto de la compañera permanente y los 2 hijos de crianza como quiera que no está acreditada su calidad no es procedente la indemnización Lo que equivale a un total de  $360´000.000 por daño moral.   
2. Lucro Cesante:   Siguiendo los lineamientos del Consejo de Estado en el fallo 2006-00812-01 de fecha 04/06/2019. Ponente: Alberto Montaña Plata, confirma que “Ante falta de prueba que brinde certeza de los ingresos del accionante, se adopta la presunción de que cada persona en edad productiva devengaba por lo menos un (1) salario mínimo (…)  En ese sentido, dado que en el caso concreto no se logró acreditar la actividad económica ni los ingresos del fallecido, se deberá realizar el reconocimiento de  esta indemnización a la compañera permanente en base al salario mínimo legal mensual vigente, para el caso concreto un lucro cesante consolidado por el valor de $43.757.947 y un lucro cesante futuro de $143.454.454
3. Daño a la vida en relación: En pronunciamiento de la Corte Suprema de Justicia, SC5686-2018 del 19/12/2018, se estableció́ que la tasación del daño a la vida de relación de padres, hijos, compañeros, nietos y hermanos en cincuenta millones de pesos ($50.00.000), por tanto, siguiendo estos lineamientos correspondería a cada uno de los 4 Demandantes del primer nivel de cercanía una indemnización por $50´000.000 Cop. Para los restantes 4 demandantes, que son del segundo grado de parentesco del correspondería $30.000.000 a cada uno. Respecto de la compañera permanente y los 2 hijos de crianza como quiera que no está acreditada su calidad no es procedente la indemnización Lo  que equivale a un total de  $320.000.000 por daño a la vida en relación.
4. Total perjuicios: $867.212.401 Cop.
5. En la póliza se contempló un coaseguro con SEGUROS COMERCIALES BOLIVAR, quién asumió un porcentaje de participación del 50%. En tal virtud, ante un hipóteitco falló desfavorable Seguros Bolivar deberá asumir el 50% de la indemnización. Es decir el valor de $433.606.201
6. Sin perjuicio de lo expuesto, debe tenerse en cuenta que la póliza tiene como límite de valor asegurado la suma de $104.500.000, por lo que se tomará este valor como tasación objetiva de los perjuicios, valor al que se le debe resta el porcentaje correspondiente de coaseguro del 50% con Seguros Comerciales Bolivar. De acuerdo con lo expuesto la tasación objetiva de perjucios es la suma de $52.250.000 COP.                                                                                                                                                                                                                                                                                 Teniendo en cuenta que el valor asegurado ($104.500.000) es inferior a las sumas aqui liquidadas ($433.606.201), cada tipologia de perjuicios se reconoció en proporción al valor asegurado.</t>
  </si>
  <si>
    <t xml:space="preserve">CONCEPTO DE CONCILIACIÓN 330 </t>
  </si>
  <si>
    <t xml:space="preserve">SUMA SOLICITADA </t>
  </si>
  <si>
    <t>COMENTARIOS ABOGADO EXTERNO</t>
  </si>
  <si>
    <t>AUTORIZACIÓN COMPAÑÍA SUMA</t>
  </si>
  <si>
    <t xml:space="preserve">AUTORIZACIÓN COMPAÑÍA COMENTARIOS </t>
  </si>
  <si>
    <t>87856412 - Apl. 52024</t>
  </si>
  <si>
    <t>REMOTA</t>
  </si>
  <si>
    <t>Dra. se cargó auto fija fecha audiencia para el 05 mayo del 2025 a las 10:00 am.
- Se necesita representante legal; El doctor Carlos Prieto tiene disponibilidad. 
- Se sugiere no conciliar, debido a la contingencia remota del proceso.
Por tanto, sugerimos esperar a que se surta la audiencia inicial, así como el debate probatorio para entonces, poder revisar nuevamente el riesgo de exposición de la compañía.</t>
  </si>
  <si>
    <t xml:space="preserve">Se autoriza la asistencia del Dr, Carlos prieto. Nos vamos sin animo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</si>
</sst>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3" fontId="0" fillId="0" borderId="1" xfId="0" applyNumberFormat="1" applyBorder="1" applyAlignment="1">
      <alignment horizontal="justify" vertical="top"/>
    </xf>
    <xf numFmtId="9" fontId="0" fillId="0" borderId="1" xfId="0" applyNumberFormat="1" applyBorder="1" applyAlignment="1">
      <alignment horizontal="justify" vertical="top"/>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6" fillId="0" borderId="1" xfId="3" applyFont="1" applyBorder="1" applyAlignment="1">
      <alignment horizontal="justify" vertical="top" wrapText="1"/>
    </xf>
    <xf numFmtId="0" fontId="6"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left"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8" fillId="2" borderId="4" xfId="0" applyFont="1" applyFill="1" applyBorder="1" applyAlignment="1">
      <alignment horizontal="center"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0" fillId="5" borderId="1" xfId="0"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anesgos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0" zoomScaleNormal="90" workbookViewId="0">
      <selection activeCell="B2" sqref="B2:C6"/>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ht="15" customHeight="1" x14ac:dyDescent="0.35">
      <c r="A2" s="5" t="s">
        <v>1</v>
      </c>
      <c r="B2" s="54" t="s">
        <v>157</v>
      </c>
      <c r="C2" s="55"/>
    </row>
    <row r="3" spans="1:3" ht="15" customHeight="1" x14ac:dyDescent="0.35">
      <c r="A3" s="5" t="s">
        <v>2</v>
      </c>
      <c r="B3" s="50" t="s">
        <v>158</v>
      </c>
      <c r="C3" s="51"/>
    </row>
    <row r="4" spans="1:3" ht="15" customHeight="1" x14ac:dyDescent="0.35">
      <c r="A4" s="5" t="s">
        <v>3</v>
      </c>
      <c r="B4" s="50" t="s">
        <v>154</v>
      </c>
      <c r="C4" s="51"/>
    </row>
    <row r="5" spans="1:3" ht="15" customHeight="1" x14ac:dyDescent="0.35">
      <c r="A5" s="5" t="s">
        <v>4</v>
      </c>
      <c r="B5" s="50" t="s">
        <v>160</v>
      </c>
      <c r="C5" s="51"/>
    </row>
    <row r="6" spans="1:3" ht="15" customHeight="1" x14ac:dyDescent="0.35">
      <c r="A6" s="5" t="s">
        <v>5</v>
      </c>
      <c r="B6" s="48" t="s">
        <v>119</v>
      </c>
      <c r="C6" s="48"/>
    </row>
    <row r="7" spans="1:3" ht="15" customHeight="1" x14ac:dyDescent="0.35">
      <c r="A7" s="27" t="s">
        <v>6</v>
      </c>
      <c r="B7" s="50" t="s">
        <v>122</v>
      </c>
      <c r="C7" s="51"/>
    </row>
    <row r="8" spans="1:3" ht="15" customHeight="1" x14ac:dyDescent="0.35">
      <c r="A8" s="27" t="s">
        <v>136</v>
      </c>
      <c r="B8" s="48" t="s">
        <v>176</v>
      </c>
      <c r="C8" s="48"/>
    </row>
    <row r="9" spans="1:3" ht="15" customHeight="1" x14ac:dyDescent="0.35">
      <c r="A9" s="27" t="s">
        <v>130</v>
      </c>
      <c r="B9" s="43">
        <v>79187510</v>
      </c>
      <c r="C9" s="6"/>
    </row>
    <row r="10" spans="1:3" ht="15" customHeight="1" x14ac:dyDescent="0.35">
      <c r="A10" s="27" t="s">
        <v>7</v>
      </c>
      <c r="B10" s="49" t="s">
        <v>161</v>
      </c>
      <c r="C10" s="49"/>
    </row>
    <row r="11" spans="1:3" ht="15" customHeight="1" x14ac:dyDescent="0.35">
      <c r="A11" s="28" t="s">
        <v>8</v>
      </c>
      <c r="B11" s="49">
        <v>3209723804</v>
      </c>
      <c r="C11" s="49"/>
    </row>
    <row r="12" spans="1:3" ht="15" customHeight="1" x14ac:dyDescent="0.35">
      <c r="A12" s="5" t="s">
        <v>9</v>
      </c>
      <c r="B12" s="64" t="s">
        <v>155</v>
      </c>
      <c r="C12" s="65"/>
    </row>
    <row r="13" spans="1:3" x14ac:dyDescent="0.35">
      <c r="A13" s="5" t="s">
        <v>10</v>
      </c>
      <c r="B13" s="48" t="s">
        <v>162</v>
      </c>
      <c r="C13" s="48"/>
    </row>
    <row r="14" spans="1:3" x14ac:dyDescent="0.35">
      <c r="A14" s="5" t="s">
        <v>11</v>
      </c>
      <c r="B14" s="58">
        <v>26536</v>
      </c>
      <c r="C14" s="48"/>
    </row>
    <row r="15" spans="1:3" x14ac:dyDescent="0.35">
      <c r="A15" s="5" t="s">
        <v>143</v>
      </c>
      <c r="B15" s="48">
        <v>47</v>
      </c>
      <c r="C15" s="48"/>
    </row>
    <row r="16" spans="1:3" x14ac:dyDescent="0.35">
      <c r="A16" s="5" t="s">
        <v>12</v>
      </c>
      <c r="B16" s="58">
        <v>43821</v>
      </c>
      <c r="C16" s="48"/>
    </row>
    <row r="17" spans="1:3" ht="15" customHeight="1" x14ac:dyDescent="0.35">
      <c r="A17" s="5" t="s">
        <v>13</v>
      </c>
      <c r="B17" s="49" t="s">
        <v>103</v>
      </c>
      <c r="C17" s="49"/>
    </row>
    <row r="18" spans="1:3" x14ac:dyDescent="0.35">
      <c r="A18" s="5" t="s">
        <v>15</v>
      </c>
      <c r="B18" s="49" t="s">
        <v>45</v>
      </c>
      <c r="C18" s="49"/>
    </row>
    <row r="19" spans="1:3" ht="18.75" customHeight="1" x14ac:dyDescent="0.35">
      <c r="A19" s="5" t="s">
        <v>16</v>
      </c>
      <c r="B19" s="52" t="s">
        <v>155</v>
      </c>
      <c r="C19" s="53"/>
    </row>
    <row r="20" spans="1:3" x14ac:dyDescent="0.35">
      <c r="A20" s="5" t="s">
        <v>131</v>
      </c>
      <c r="B20" s="48">
        <v>1</v>
      </c>
      <c r="C20" s="48"/>
    </row>
    <row r="21" spans="1:3" ht="17.25" customHeight="1" x14ac:dyDescent="0.35">
      <c r="A21" s="5" t="s">
        <v>17</v>
      </c>
      <c r="B21" s="48" t="s">
        <v>163</v>
      </c>
      <c r="C21" s="48"/>
    </row>
    <row r="22" spans="1:3" x14ac:dyDescent="0.35">
      <c r="A22" s="27" t="s">
        <v>19</v>
      </c>
      <c r="B22" s="63">
        <v>43821</v>
      </c>
      <c r="C22" s="57"/>
    </row>
    <row r="23" spans="1:3" x14ac:dyDescent="0.35">
      <c r="A23" s="27" t="s">
        <v>20</v>
      </c>
      <c r="B23" s="62" t="s">
        <v>164</v>
      </c>
      <c r="C23" s="57"/>
    </row>
    <row r="24" spans="1:3" x14ac:dyDescent="0.35">
      <c r="A24" s="27" t="s">
        <v>21</v>
      </c>
      <c r="B24" s="62" t="s">
        <v>164</v>
      </c>
      <c r="C24" s="57"/>
    </row>
    <row r="25" spans="1:3" x14ac:dyDescent="0.35">
      <c r="A25" s="56" t="s">
        <v>145</v>
      </c>
      <c r="B25" s="57" t="s">
        <v>165</v>
      </c>
      <c r="C25" s="46"/>
    </row>
    <row r="26" spans="1:3" x14ac:dyDescent="0.35">
      <c r="A26" s="56"/>
      <c r="B26" s="46"/>
      <c r="C26" s="46"/>
    </row>
    <row r="27" spans="1:3" ht="100.5" customHeight="1" x14ac:dyDescent="0.35">
      <c r="A27" s="56"/>
      <c r="B27" s="46"/>
      <c r="C27" s="46"/>
    </row>
    <row r="28" spans="1:3" x14ac:dyDescent="0.35">
      <c r="A28" s="27" t="s">
        <v>23</v>
      </c>
      <c r="B28" s="46" t="s">
        <v>159</v>
      </c>
      <c r="C28" s="46"/>
    </row>
    <row r="29" spans="1:3" x14ac:dyDescent="0.35">
      <c r="A29" s="27" t="s">
        <v>24</v>
      </c>
      <c r="B29" s="59">
        <v>19465300</v>
      </c>
      <c r="C29" s="46"/>
    </row>
    <row r="30" spans="1:3" x14ac:dyDescent="0.35">
      <c r="A30" s="27" t="s">
        <v>25</v>
      </c>
      <c r="B30" s="46" t="s">
        <v>166</v>
      </c>
      <c r="C30" s="46"/>
    </row>
    <row r="31" spans="1:3" x14ac:dyDescent="0.35">
      <c r="A31" s="27" t="s">
        <v>132</v>
      </c>
      <c r="B31" s="48" t="s">
        <v>167</v>
      </c>
      <c r="C31" s="48"/>
    </row>
    <row r="32" spans="1:3" x14ac:dyDescent="0.35">
      <c r="A32" s="27" t="s">
        <v>26</v>
      </c>
      <c r="B32" s="60"/>
      <c r="C32" s="61"/>
    </row>
    <row r="33" spans="1:3" x14ac:dyDescent="0.35">
      <c r="A33" s="5" t="s">
        <v>27</v>
      </c>
      <c r="B33" s="58" t="s">
        <v>168</v>
      </c>
      <c r="C33" s="58"/>
    </row>
    <row r="34" spans="1:3" ht="43.5" x14ac:dyDescent="0.35">
      <c r="A34" s="5" t="s">
        <v>133</v>
      </c>
      <c r="B34" s="58">
        <v>44389</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10:C10"/>
    <mergeCell ref="B25:C27"/>
  </mergeCells>
  <hyperlinks>
    <hyperlink ref="B12" r:id="rId1" display="juanesgosan@gmail.com" xr:uid="{E4C1077B-8A87-4532-9722-D0C71604F6D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90" zoomScaleNormal="9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5" t="s">
        <v>28</v>
      </c>
      <c r="B1" s="85"/>
      <c r="C1" s="85"/>
    </row>
    <row r="2" spans="1:3" ht="15.75" customHeight="1" x14ac:dyDescent="0.35">
      <c r="A2" s="20" t="s">
        <v>29</v>
      </c>
      <c r="B2" s="75" t="s">
        <v>177</v>
      </c>
      <c r="C2" s="76"/>
    </row>
    <row r="3" spans="1:3" s="2" customFormat="1" x14ac:dyDescent="0.35">
      <c r="A3" s="5" t="s">
        <v>1</v>
      </c>
      <c r="B3" s="48" t="str">
        <f>'AUTOS  NOTA 322'!B2:C2</f>
        <v>11001-31-03-021-2021-00170-00</v>
      </c>
      <c r="C3" s="48"/>
    </row>
    <row r="4" spans="1:3" s="2" customFormat="1" x14ac:dyDescent="0.35">
      <c r="A4" s="5" t="s">
        <v>2</v>
      </c>
      <c r="B4" s="48" t="str">
        <f>'AUTOS  NOTA 322'!B3:C3</f>
        <v>JUZGADO (21) CIVIL DEL CIRCUITO DE BOGOTÁ D.C.</v>
      </c>
      <c r="C4" s="48"/>
    </row>
    <row r="5" spans="1:3" s="2" customFormat="1" x14ac:dyDescent="0.35">
      <c r="A5" s="5" t="s">
        <v>3</v>
      </c>
      <c r="B5" s="48" t="str">
        <f>'AUTOS  NOTA 322'!B4:C4</f>
        <v>ALLIANZ SEGUROS S.A.</v>
      </c>
      <c r="C5" s="48"/>
    </row>
    <row r="6" spans="1:3" s="2" customFormat="1" x14ac:dyDescent="0.35">
      <c r="A6" s="5" t="s">
        <v>4</v>
      </c>
      <c r="B6" s="48" t="str">
        <f>'AUTOS  NOTA 322'!B5:C5</f>
        <v>BARBARA ESCOBEDO</v>
      </c>
      <c r="C6" s="48"/>
    </row>
    <row r="7" spans="1:3" s="2" customFormat="1" x14ac:dyDescent="0.35">
      <c r="A7" s="5" t="s">
        <v>5</v>
      </c>
      <c r="B7" s="48" t="str">
        <f>'AUTOS  NOTA 322'!B6:C6</f>
        <v>LLAMADA EN GARANTIA</v>
      </c>
      <c r="C7" s="48"/>
    </row>
    <row r="8" spans="1:3" s="2" customFormat="1" x14ac:dyDescent="0.35">
      <c r="A8" s="30" t="s">
        <v>117</v>
      </c>
      <c r="B8" s="48" t="str">
        <f>'AUTOS  NOTA 322'!B8:C8</f>
        <v xml:space="preserve">JOSE VICENTE HERNANDEZ </v>
      </c>
      <c r="C8" s="48"/>
    </row>
    <row r="9" spans="1:3" x14ac:dyDescent="0.35">
      <c r="A9" s="20" t="s">
        <v>30</v>
      </c>
      <c r="B9" s="48" t="s">
        <v>169</v>
      </c>
      <c r="C9" s="48"/>
    </row>
    <row r="10" spans="1:3" x14ac:dyDescent="0.35">
      <c r="A10" s="20" t="s">
        <v>22</v>
      </c>
      <c r="B10" s="48" t="s">
        <v>122</v>
      </c>
      <c r="C10" s="48"/>
    </row>
    <row r="11" spans="1:3" x14ac:dyDescent="0.35">
      <c r="A11" s="20" t="s">
        <v>31</v>
      </c>
      <c r="B11" s="68">
        <v>0</v>
      </c>
      <c r="C11" s="69"/>
    </row>
    <row r="12" spans="1:3" x14ac:dyDescent="0.35">
      <c r="A12" s="20" t="s">
        <v>135</v>
      </c>
      <c r="B12" s="68">
        <v>0</v>
      </c>
      <c r="C12" s="69"/>
    </row>
    <row r="13" spans="1:3" x14ac:dyDescent="0.35">
      <c r="A13" s="20" t="s">
        <v>32</v>
      </c>
      <c r="B13" s="50"/>
      <c r="C13" s="51"/>
    </row>
    <row r="14" spans="1:3" x14ac:dyDescent="0.35">
      <c r="A14" s="20" t="s">
        <v>33</v>
      </c>
      <c r="B14" s="86" t="s">
        <v>170</v>
      </c>
      <c r="C14" s="48"/>
    </row>
    <row r="15" spans="1:3" x14ac:dyDescent="0.35">
      <c r="A15" s="20" t="s">
        <v>34</v>
      </c>
      <c r="B15" s="48" t="s">
        <v>35</v>
      </c>
      <c r="C15" s="48"/>
    </row>
    <row r="16" spans="1:3" x14ac:dyDescent="0.35">
      <c r="A16" s="20" t="s">
        <v>36</v>
      </c>
      <c r="B16" s="48"/>
      <c r="C16" s="48"/>
    </row>
    <row r="17" spans="1:3" x14ac:dyDescent="0.35">
      <c r="A17" s="72" t="s">
        <v>37</v>
      </c>
      <c r="B17" s="48"/>
      <c r="C17" s="48"/>
    </row>
    <row r="18" spans="1:3" x14ac:dyDescent="0.35">
      <c r="A18" s="73"/>
      <c r="B18" s="10" t="s">
        <v>39</v>
      </c>
      <c r="C18" s="10" t="s">
        <v>40</v>
      </c>
    </row>
    <row r="19" spans="1:3" x14ac:dyDescent="0.35">
      <c r="A19" s="73"/>
      <c r="B19" s="6" t="s">
        <v>142</v>
      </c>
      <c r="C19" s="44">
        <v>0.7</v>
      </c>
    </row>
    <row r="20" spans="1:3" x14ac:dyDescent="0.35">
      <c r="A20" s="73"/>
      <c r="B20" s="6" t="s">
        <v>171</v>
      </c>
      <c r="C20" s="44">
        <v>0.5</v>
      </c>
    </row>
    <row r="21" spans="1:3" x14ac:dyDescent="0.35">
      <c r="A21" s="74"/>
      <c r="B21" s="6"/>
      <c r="C21" s="6"/>
    </row>
    <row r="22" spans="1:3" x14ac:dyDescent="0.35">
      <c r="A22" s="20" t="s">
        <v>41</v>
      </c>
      <c r="B22" s="48"/>
      <c r="C22" s="48"/>
    </row>
    <row r="23" spans="1:3" x14ac:dyDescent="0.35">
      <c r="A23" s="20" t="s">
        <v>42</v>
      </c>
      <c r="B23" s="75"/>
      <c r="C23" s="76"/>
    </row>
    <row r="24" spans="1:3" x14ac:dyDescent="0.35">
      <c r="A24" s="20" t="s">
        <v>43</v>
      </c>
      <c r="B24" s="48"/>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77" t="s">
        <v>48</v>
      </c>
      <c r="B28" s="77"/>
      <c r="C28" s="77"/>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6" t="s">
        <v>55</v>
      </c>
      <c r="B35" s="67"/>
      <c r="C35" s="14"/>
    </row>
    <row r="36" spans="1:3" x14ac:dyDescent="0.35">
      <c r="A36" s="66" t="s">
        <v>56</v>
      </c>
      <c r="B36" s="67"/>
      <c r="C36" s="15"/>
    </row>
    <row r="37" spans="1:3" x14ac:dyDescent="0.35">
      <c r="A37" s="78" t="s">
        <v>57</v>
      </c>
      <c r="B37" s="79"/>
      <c r="C37" s="15"/>
    </row>
    <row r="38" spans="1:3" x14ac:dyDescent="0.35">
      <c r="A38" s="80"/>
      <c r="B38" s="81"/>
      <c r="C38" s="15"/>
    </row>
    <row r="39" spans="1:3" x14ac:dyDescent="0.35">
      <c r="A39" s="82"/>
      <c r="B39" s="83"/>
      <c r="C39" s="15"/>
    </row>
    <row r="40" spans="1:3" x14ac:dyDescent="0.35">
      <c r="A40" s="84" t="s">
        <v>58</v>
      </c>
      <c r="B40" s="84"/>
      <c r="C40" s="84"/>
    </row>
    <row r="41" spans="1:3" x14ac:dyDescent="0.35">
      <c r="A41" s="17" t="s">
        <v>59</v>
      </c>
      <c r="B41" s="18"/>
      <c r="C41" s="15"/>
    </row>
    <row r="42" spans="1:3" x14ac:dyDescent="0.35">
      <c r="A42" s="66" t="s">
        <v>60</v>
      </c>
      <c r="B42" s="67"/>
      <c r="C42" s="15"/>
    </row>
    <row r="43" spans="1:3" x14ac:dyDescent="0.35">
      <c r="A43" s="66" t="s">
        <v>61</v>
      </c>
      <c r="B43" s="67"/>
      <c r="C43" s="15"/>
    </row>
    <row r="44" spans="1:3" x14ac:dyDescent="0.35">
      <c r="A44" s="17" t="s">
        <v>62</v>
      </c>
      <c r="B44" s="18"/>
      <c r="C44" s="15"/>
    </row>
    <row r="45" spans="1:3" x14ac:dyDescent="0.35">
      <c r="A45" s="17" t="s">
        <v>63</v>
      </c>
      <c r="B45" s="18"/>
      <c r="C45" s="15"/>
    </row>
    <row r="46" spans="1:3" x14ac:dyDescent="0.35">
      <c r="A46" s="66" t="s">
        <v>64</v>
      </c>
      <c r="B46" s="67"/>
      <c r="C46" s="15"/>
    </row>
    <row r="47" spans="1:3" x14ac:dyDescent="0.35">
      <c r="A47" s="17" t="s">
        <v>65</v>
      </c>
      <c r="B47" s="16"/>
      <c r="C47" s="15"/>
    </row>
    <row r="48" spans="1:3" x14ac:dyDescent="0.35">
      <c r="A48" s="66" t="s">
        <v>66</v>
      </c>
      <c r="B48" s="67"/>
      <c r="C48" s="15"/>
    </row>
    <row r="49" spans="1:3" x14ac:dyDescent="0.35">
      <c r="A49" s="66" t="s">
        <v>67</v>
      </c>
      <c r="B49" s="67"/>
      <c r="C49" s="15"/>
    </row>
    <row r="50" spans="1:3" x14ac:dyDescent="0.35">
      <c r="A50" s="66" t="s">
        <v>57</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87" zoomScaleNormal="87" workbookViewId="0">
      <selection activeCell="B9" sqref="B9:C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5" t="s">
        <v>68</v>
      </c>
      <c r="B1" s="85"/>
      <c r="C1" s="85"/>
    </row>
    <row r="2" spans="1:9" ht="15" customHeight="1" x14ac:dyDescent="0.35">
      <c r="A2" s="34" t="s">
        <v>29</v>
      </c>
      <c r="B2" s="103" t="str">
        <f>'AUTOS NOTA 321'!B2:C2</f>
        <v>87856412-APJ30579</v>
      </c>
      <c r="C2" s="104"/>
    </row>
    <row r="3" spans="1:9" x14ac:dyDescent="0.35">
      <c r="A3" s="35" t="s">
        <v>1</v>
      </c>
      <c r="B3" s="105" t="str">
        <f>'AUTOS  NOTA 322'!B2:C2</f>
        <v>11001-31-03-021-2021-00170-00</v>
      </c>
      <c r="C3" s="105"/>
    </row>
    <row r="4" spans="1:9" x14ac:dyDescent="0.35">
      <c r="A4" s="35" t="s">
        <v>2</v>
      </c>
      <c r="B4" s="105" t="str">
        <f>'AUTOS  NOTA 322'!B3:C3</f>
        <v>JUZGADO (21) CIVIL DEL CIRCUITO DE BOGOTÁ D.C.</v>
      </c>
      <c r="C4" s="105"/>
    </row>
    <row r="5" spans="1:9" x14ac:dyDescent="0.35">
      <c r="A5" s="35" t="s">
        <v>3</v>
      </c>
      <c r="B5" s="105" t="str">
        <f>'AUTOS  NOTA 322'!B4:C4</f>
        <v>ALLIANZ SEGUROS S.A.</v>
      </c>
      <c r="C5" s="105"/>
    </row>
    <row r="6" spans="1:9" ht="15" customHeight="1" x14ac:dyDescent="0.35">
      <c r="A6" s="35" t="s">
        <v>4</v>
      </c>
      <c r="B6" s="105" t="str">
        <f>'AUTOS  NOTA 322'!B5:B5</f>
        <v>BARBARA ESCOBEDO</v>
      </c>
      <c r="C6" s="105"/>
    </row>
    <row r="7" spans="1:9" x14ac:dyDescent="0.35">
      <c r="A7" s="35" t="s">
        <v>5</v>
      </c>
      <c r="B7" s="105" t="s">
        <v>175</v>
      </c>
      <c r="C7" s="105"/>
    </row>
    <row r="8" spans="1:9" x14ac:dyDescent="0.35">
      <c r="A8" s="37" t="s">
        <v>117</v>
      </c>
      <c r="B8" s="105" t="str">
        <f>'AUTOS  NOTA 322'!B7:C7</f>
        <v>RCE HOMICIDIO-LESION</v>
      </c>
      <c r="C8" s="105"/>
    </row>
    <row r="9" spans="1:9" ht="29" x14ac:dyDescent="0.35">
      <c r="A9" s="35" t="s">
        <v>69</v>
      </c>
      <c r="B9" s="101">
        <f>SUM(C11,C14,C15)</f>
        <v>927035903</v>
      </c>
      <c r="C9" s="102"/>
    </row>
    <row r="10" spans="1:9" x14ac:dyDescent="0.35">
      <c r="A10" s="106" t="s">
        <v>70</v>
      </c>
      <c r="B10" s="93" t="s">
        <v>71</v>
      </c>
      <c r="C10" s="94"/>
    </row>
    <row r="11" spans="1:9" x14ac:dyDescent="0.35">
      <c r="A11" s="106"/>
      <c r="B11" s="36" t="s">
        <v>72</v>
      </c>
      <c r="C11" s="31">
        <v>123035903</v>
      </c>
    </row>
    <row r="12" spans="1:9" x14ac:dyDescent="0.35">
      <c r="A12" s="106"/>
      <c r="B12" s="36" t="s">
        <v>73</v>
      </c>
      <c r="C12" s="31"/>
    </row>
    <row r="13" spans="1:9" x14ac:dyDescent="0.35">
      <c r="A13" s="106"/>
      <c r="B13" s="93"/>
      <c r="C13" s="94"/>
    </row>
    <row r="14" spans="1:9" x14ac:dyDescent="0.35">
      <c r="A14" s="106"/>
      <c r="B14" s="36" t="s">
        <v>116</v>
      </c>
      <c r="C14" s="39">
        <v>624000000</v>
      </c>
    </row>
    <row r="15" spans="1:9" x14ac:dyDescent="0.35">
      <c r="A15" s="106"/>
      <c r="B15" s="36" t="s">
        <v>173</v>
      </c>
      <c r="C15" s="39">
        <v>180000000</v>
      </c>
      <c r="E15" t="s">
        <v>75</v>
      </c>
      <c r="F15" s="22">
        <v>0.7</v>
      </c>
    </row>
    <row r="16" spans="1:9" x14ac:dyDescent="0.35">
      <c r="A16" s="106"/>
      <c r="B16" s="93" t="s">
        <v>76</v>
      </c>
      <c r="C16" s="94"/>
      <c r="E16" t="s">
        <v>77</v>
      </c>
      <c r="F16" s="23">
        <v>0.3</v>
      </c>
      <c r="I16" s="25"/>
    </row>
    <row r="17" spans="1:9" x14ac:dyDescent="0.35">
      <c r="A17" s="106"/>
      <c r="B17" s="36"/>
      <c r="C17" s="40"/>
      <c r="F17" s="26"/>
      <c r="I17" s="25"/>
    </row>
    <row r="18" spans="1:9" ht="23.25" customHeight="1" x14ac:dyDescent="0.35">
      <c r="A18" s="38" t="s">
        <v>78</v>
      </c>
      <c r="B18" s="103" t="s">
        <v>79</v>
      </c>
      <c r="C18" s="104"/>
    </row>
    <row r="19" spans="1:9" ht="58" x14ac:dyDescent="0.35">
      <c r="A19" s="35" t="s">
        <v>80</v>
      </c>
      <c r="B19" s="95" t="s">
        <v>178</v>
      </c>
      <c r="C19" s="96"/>
    </row>
    <row r="20" spans="1:9" ht="15" customHeight="1" x14ac:dyDescent="0.35">
      <c r="A20" s="21" t="s">
        <v>81</v>
      </c>
      <c r="B20" s="90">
        <f>((C22+C23+C25+C26+C30+C28+C32+C34+C29+C33)-C37)*C36*C38</f>
        <v>52249999.5</v>
      </c>
      <c r="C20" s="90"/>
    </row>
    <row r="21" spans="1:9" x14ac:dyDescent="0.35">
      <c r="A21" s="7" t="s">
        <v>82</v>
      </c>
      <c r="B21" s="97" t="s">
        <v>71</v>
      </c>
      <c r="C21" s="98"/>
    </row>
    <row r="22" spans="1:9" x14ac:dyDescent="0.35">
      <c r="A22" s="99"/>
      <c r="B22" s="36" t="s">
        <v>72</v>
      </c>
      <c r="C22" s="31">
        <v>45118579</v>
      </c>
    </row>
    <row r="23" spans="1:9" x14ac:dyDescent="0.35">
      <c r="A23" s="100"/>
      <c r="B23" s="36" t="s">
        <v>73</v>
      </c>
      <c r="C23" s="31">
        <v>0</v>
      </c>
    </row>
    <row r="24" spans="1:9" x14ac:dyDescent="0.35">
      <c r="A24" s="100"/>
      <c r="B24" s="93" t="s">
        <v>74</v>
      </c>
      <c r="C24" s="94"/>
    </row>
    <row r="25" spans="1:9" x14ac:dyDescent="0.35">
      <c r="A25" s="100"/>
      <c r="B25" s="36" t="s">
        <v>116</v>
      </c>
      <c r="C25" s="31">
        <v>86760751</v>
      </c>
    </row>
    <row r="26" spans="1:9" ht="29.15" customHeight="1" x14ac:dyDescent="0.35">
      <c r="A26" s="100"/>
      <c r="B26" s="36" t="s">
        <v>173</v>
      </c>
      <c r="C26" s="31">
        <v>77120668</v>
      </c>
    </row>
    <row r="27" spans="1:9" x14ac:dyDescent="0.35">
      <c r="A27" s="100"/>
      <c r="B27" s="93"/>
      <c r="C27" s="94"/>
    </row>
    <row r="28" spans="1:9" x14ac:dyDescent="0.35">
      <c r="A28" s="100"/>
      <c r="B28" s="36"/>
      <c r="C28" s="31">
        <v>0</v>
      </c>
    </row>
    <row r="29" spans="1:9" x14ac:dyDescent="0.35">
      <c r="A29" s="100"/>
      <c r="B29" s="36" t="s">
        <v>72</v>
      </c>
      <c r="C29" s="31">
        <v>0</v>
      </c>
    </row>
    <row r="30" spans="1:9" x14ac:dyDescent="0.35">
      <c r="A30" s="100"/>
      <c r="B30" s="36" t="s">
        <v>73</v>
      </c>
      <c r="C30" s="31">
        <v>0</v>
      </c>
    </row>
    <row r="31" spans="1:9" x14ac:dyDescent="0.35">
      <c r="A31" s="100"/>
      <c r="B31" s="93" t="s">
        <v>147</v>
      </c>
      <c r="C31" s="94"/>
    </row>
    <row r="32" spans="1:9" x14ac:dyDescent="0.35">
      <c r="A32" s="100"/>
      <c r="B32" s="36"/>
      <c r="C32" s="31"/>
    </row>
    <row r="33" spans="1:3" x14ac:dyDescent="0.35">
      <c r="A33" s="100"/>
      <c r="B33" s="36" t="s">
        <v>72</v>
      </c>
      <c r="C33" s="31">
        <v>0</v>
      </c>
    </row>
    <row r="34" spans="1:3" x14ac:dyDescent="0.35">
      <c r="A34" s="100"/>
      <c r="B34" s="36" t="s">
        <v>73</v>
      </c>
      <c r="C34" s="31">
        <v>0</v>
      </c>
    </row>
    <row r="35" spans="1:3" x14ac:dyDescent="0.35">
      <c r="A35" s="100"/>
      <c r="B35" s="93" t="s">
        <v>134</v>
      </c>
      <c r="C35" s="94"/>
    </row>
    <row r="36" spans="1:3" x14ac:dyDescent="0.35">
      <c r="A36" s="100"/>
      <c r="B36" s="36" t="s">
        <v>150</v>
      </c>
      <c r="C36" s="32">
        <v>0.5</v>
      </c>
    </row>
    <row r="37" spans="1:3" x14ac:dyDescent="0.35">
      <c r="A37" s="100"/>
      <c r="B37" s="36" t="s">
        <v>135</v>
      </c>
      <c r="C37" s="33">
        <v>0</v>
      </c>
    </row>
    <row r="38" spans="1:3" x14ac:dyDescent="0.35">
      <c r="A38" s="100"/>
      <c r="B38" s="36" t="s">
        <v>153</v>
      </c>
      <c r="C38" s="32">
        <v>0.5</v>
      </c>
    </row>
    <row r="39" spans="1:3" x14ac:dyDescent="0.35">
      <c r="A39" s="24" t="s">
        <v>83</v>
      </c>
      <c r="B39" s="90">
        <f>IFERROR(B20*(VLOOKUP(B18,E15:F17,2,0)),16666)</f>
        <v>16666</v>
      </c>
      <c r="C39" s="90"/>
    </row>
    <row r="40" spans="1:3" ht="93" customHeight="1" x14ac:dyDescent="0.35">
      <c r="A40" s="35" t="s">
        <v>148</v>
      </c>
      <c r="B40" s="91" t="s">
        <v>179</v>
      </c>
      <c r="C40" s="92"/>
    </row>
    <row r="41" spans="1:3" ht="211.5" customHeight="1" x14ac:dyDescent="0.35">
      <c r="A41" s="35" t="s">
        <v>84</v>
      </c>
      <c r="B41" s="88" t="s">
        <v>174</v>
      </c>
      <c r="C41" s="89"/>
    </row>
    <row r="42" spans="1:3" ht="26.15" customHeight="1" x14ac:dyDescent="0.35">
      <c r="A42" s="42" t="s">
        <v>139</v>
      </c>
      <c r="B42" s="42"/>
      <c r="C42" s="42"/>
    </row>
    <row r="43" spans="1:3" x14ac:dyDescent="0.35">
      <c r="A43" s="41" t="s">
        <v>140</v>
      </c>
      <c r="B43" s="87"/>
      <c r="C43" s="87"/>
    </row>
    <row r="44" spans="1:3" ht="41.15" customHeight="1" x14ac:dyDescent="0.35">
      <c r="A44" s="41" t="s">
        <v>138</v>
      </c>
      <c r="B44" s="87"/>
      <c r="C44" s="87"/>
    </row>
  </sheetData>
  <sheetProtection algorithmName="SHA-512" hashValue="Y6jm3BzJbbuYepmmD9/3XgP0/2+e/ibB3vzV4hYGrHAhkuvi6ip1SwTuqosUFefckAFp58z48DWwhwSVsK5n2Q==" saltValue="33C4Qfd9ErFF9CIfv4DgmQ==" spinCount="100000" sheet="1" selectLockedCells="1"/>
  <mergeCells count="27">
    <mergeCell ref="A1:C1"/>
    <mergeCell ref="B2:C2"/>
    <mergeCell ref="B16:C16"/>
    <mergeCell ref="B3:C3"/>
    <mergeCell ref="B4:C4"/>
    <mergeCell ref="B5:C5"/>
    <mergeCell ref="B6:C6"/>
    <mergeCell ref="B7:C7"/>
    <mergeCell ref="B8:C8"/>
    <mergeCell ref="B10:C10"/>
    <mergeCell ref="B13:C13"/>
    <mergeCell ref="A10:A17"/>
    <mergeCell ref="B19:C19"/>
    <mergeCell ref="B21:C21"/>
    <mergeCell ref="B24:C24"/>
    <mergeCell ref="A22:A38"/>
    <mergeCell ref="B9:C9"/>
    <mergeCell ref="B18:C18"/>
    <mergeCell ref="B43:C43"/>
    <mergeCell ref="B44:C44"/>
    <mergeCell ref="B41:C41"/>
    <mergeCell ref="B20:C20"/>
    <mergeCell ref="B40:C40"/>
    <mergeCell ref="B31:C31"/>
    <mergeCell ref="B35:C35"/>
    <mergeCell ref="B39:C39"/>
    <mergeCell ref="B27:C2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7" sqref="B7:C7"/>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5" t="s">
        <v>85</v>
      </c>
      <c r="B1" s="85"/>
      <c r="C1" s="85"/>
    </row>
    <row r="2" spans="1:3" x14ac:dyDescent="0.35">
      <c r="A2" s="20" t="s">
        <v>29</v>
      </c>
      <c r="B2" s="75" t="str">
        <f>'AUTOS NOTA 324'!B2:C2</f>
        <v>87856412-APJ30579</v>
      </c>
      <c r="C2" s="76"/>
    </row>
    <row r="3" spans="1:3" x14ac:dyDescent="0.35">
      <c r="A3" s="5" t="s">
        <v>1</v>
      </c>
      <c r="B3" s="48" t="str">
        <f>'AUTOS  NOTA 322'!B2:C2</f>
        <v>11001-31-03-021-2021-00170-00</v>
      </c>
      <c r="C3" s="48"/>
    </row>
    <row r="4" spans="1:3" x14ac:dyDescent="0.35">
      <c r="A4" s="5" t="s">
        <v>2</v>
      </c>
      <c r="B4" s="48" t="str">
        <f>'AUTOS  NOTA 322'!B3:C3</f>
        <v>JUZGADO (21) CIVIL DEL CIRCUITO DE BOGOTÁ D.C.</v>
      </c>
      <c r="C4" s="48"/>
    </row>
    <row r="5" spans="1:3" x14ac:dyDescent="0.35">
      <c r="A5" s="5" t="s">
        <v>3</v>
      </c>
      <c r="B5" s="48" t="str">
        <f>'AUTOS  NOTA 322'!B4:C4</f>
        <v>ALLIANZ SEGUROS S.A.</v>
      </c>
      <c r="C5" s="48"/>
    </row>
    <row r="6" spans="1:3" ht="15" customHeight="1" x14ac:dyDescent="0.35">
      <c r="A6" s="5" t="s">
        <v>4</v>
      </c>
      <c r="B6" s="48" t="str">
        <f>'AUTOS  NOTA 322'!B5:C5</f>
        <v>BARBARA ESCOBEDO</v>
      </c>
      <c r="C6" s="48"/>
    </row>
    <row r="7" spans="1:3" ht="15" customHeight="1" x14ac:dyDescent="0.35">
      <c r="A7" s="5" t="s">
        <v>5</v>
      </c>
      <c r="B7" s="48" t="str">
        <f>'AUTOS  NOTA 322'!B6:C6</f>
        <v>LLAMADA EN GARANTIA</v>
      </c>
      <c r="C7" s="48"/>
    </row>
    <row r="8" spans="1:3" ht="15" customHeight="1" x14ac:dyDescent="0.35">
      <c r="A8" s="30" t="s">
        <v>117</v>
      </c>
      <c r="B8" s="48" t="str">
        <f>'AUTOS  NOTA 322'!B7:C7</f>
        <v>RCE HOMICIDIO-LESION</v>
      </c>
      <c r="C8" s="48"/>
    </row>
    <row r="9" spans="1:3" ht="19" customHeight="1" x14ac:dyDescent="0.35">
      <c r="A9" s="5" t="s">
        <v>118</v>
      </c>
      <c r="B9" s="48" t="s">
        <v>79</v>
      </c>
      <c r="C9" s="48"/>
    </row>
    <row r="10" spans="1:3" x14ac:dyDescent="0.35">
      <c r="A10" s="7" t="s">
        <v>82</v>
      </c>
      <c r="B10" s="108">
        <f>'AUTOS NOTA 324'!B20:C20</f>
        <v>52249999.5</v>
      </c>
      <c r="C10" s="108"/>
    </row>
    <row r="11" spans="1:3" x14ac:dyDescent="0.35">
      <c r="A11" s="7" t="s">
        <v>137</v>
      </c>
      <c r="B11" s="109">
        <f>'AUTOS NOTA 324'!B39:C39</f>
        <v>16666</v>
      </c>
      <c r="C11" s="48"/>
    </row>
    <row r="12" spans="1:3" ht="193.5" customHeight="1" x14ac:dyDescent="0.35">
      <c r="A12" s="7" t="s">
        <v>86</v>
      </c>
      <c r="B12" s="49" t="s">
        <v>172</v>
      </c>
      <c r="C12" s="48"/>
    </row>
    <row r="13" spans="1:3" ht="43.5" x14ac:dyDescent="0.35">
      <c r="A13" s="5" t="s">
        <v>87</v>
      </c>
      <c r="B13" s="48" t="s">
        <v>35</v>
      </c>
      <c r="C13" s="48"/>
    </row>
    <row r="14" spans="1:3" ht="43.5" x14ac:dyDescent="0.35">
      <c r="A14" s="5" t="s">
        <v>88</v>
      </c>
      <c r="B14" s="48" t="s">
        <v>156</v>
      </c>
      <c r="C14" s="48"/>
    </row>
    <row r="15" spans="1:3" x14ac:dyDescent="0.35">
      <c r="A15" s="5" t="s">
        <v>89</v>
      </c>
      <c r="B15" s="6" t="s">
        <v>35</v>
      </c>
      <c r="C15" s="6"/>
    </row>
    <row r="16" spans="1:3" x14ac:dyDescent="0.35">
      <c r="A16" s="7" t="s">
        <v>90</v>
      </c>
      <c r="B16" s="48" t="s">
        <v>45</v>
      </c>
      <c r="C16" s="48"/>
    </row>
    <row r="17" spans="1:3" x14ac:dyDescent="0.35">
      <c r="A17" s="6" t="s">
        <v>91</v>
      </c>
      <c r="B17" s="107" t="s">
        <v>45</v>
      </c>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65D4-E038-4552-A45A-3FC34E0CA4BB}">
  <dimension ref="A1:H24"/>
  <sheetViews>
    <sheetView tabSelected="1" zoomScale="90" zoomScaleNormal="90" workbookViewId="0">
      <selection activeCell="C23" sqref="C2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0" t="s">
        <v>180</v>
      </c>
      <c r="B1" s="110"/>
      <c r="C1" s="110"/>
    </row>
    <row r="2" spans="1:3" x14ac:dyDescent="0.35">
      <c r="A2" s="45" t="s">
        <v>29</v>
      </c>
      <c r="B2" s="75" t="s">
        <v>185</v>
      </c>
      <c r="C2" s="76"/>
    </row>
    <row r="3" spans="1:3" x14ac:dyDescent="0.35">
      <c r="A3" s="5" t="s">
        <v>1</v>
      </c>
      <c r="B3" s="54" t="s">
        <v>157</v>
      </c>
      <c r="C3" s="55"/>
    </row>
    <row r="4" spans="1:3" x14ac:dyDescent="0.35">
      <c r="A4" s="5" t="s">
        <v>2</v>
      </c>
      <c r="B4" s="50" t="s">
        <v>158</v>
      </c>
      <c r="C4" s="51"/>
    </row>
    <row r="5" spans="1:3" ht="15" customHeight="1" x14ac:dyDescent="0.35">
      <c r="A5" s="5" t="s">
        <v>3</v>
      </c>
      <c r="B5" s="50" t="s">
        <v>154</v>
      </c>
      <c r="C5" s="51"/>
    </row>
    <row r="6" spans="1:3" ht="15" customHeight="1" x14ac:dyDescent="0.35">
      <c r="A6" s="5" t="s">
        <v>4</v>
      </c>
      <c r="B6" s="50" t="s">
        <v>160</v>
      </c>
      <c r="C6" s="51"/>
    </row>
    <row r="7" spans="1:3" x14ac:dyDescent="0.35">
      <c r="A7" s="5" t="s">
        <v>5</v>
      </c>
      <c r="B7" s="48" t="s">
        <v>119</v>
      </c>
      <c r="C7" s="48"/>
    </row>
    <row r="8" spans="1:3" x14ac:dyDescent="0.35">
      <c r="A8" s="5" t="s">
        <v>118</v>
      </c>
      <c r="B8" s="48" t="s">
        <v>186</v>
      </c>
      <c r="C8" s="48"/>
    </row>
    <row r="9" spans="1:3" x14ac:dyDescent="0.35">
      <c r="A9" s="7" t="s">
        <v>82</v>
      </c>
      <c r="B9" s="108">
        <v>52250000</v>
      </c>
      <c r="C9" s="108"/>
    </row>
    <row r="10" spans="1:3" x14ac:dyDescent="0.35">
      <c r="A10" s="5" t="s">
        <v>181</v>
      </c>
      <c r="B10" s="111">
        <v>0</v>
      </c>
      <c r="C10" s="112"/>
    </row>
    <row r="11" spans="1:3" ht="57.75" customHeight="1" x14ac:dyDescent="0.35">
      <c r="A11" s="5" t="s">
        <v>182</v>
      </c>
      <c r="B11" s="49" t="s">
        <v>187</v>
      </c>
      <c r="C11" s="48"/>
    </row>
    <row r="12" spans="1:3" x14ac:dyDescent="0.35">
      <c r="A12" s="5" t="s">
        <v>183</v>
      </c>
      <c r="B12" s="113">
        <v>0</v>
      </c>
      <c r="C12" s="113"/>
    </row>
    <row r="13" spans="1:3" x14ac:dyDescent="0.35">
      <c r="A13" s="5" t="s">
        <v>184</v>
      </c>
      <c r="B13" s="48" t="s">
        <v>188</v>
      </c>
      <c r="C13" s="4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391764-F0F7-478A-BDA2-BEA67E730598}">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35">
      <c r="A2" t="s">
        <v>94</v>
      </c>
      <c r="B2" t="s">
        <v>45</v>
      </c>
      <c r="C2" t="s">
        <v>95</v>
      </c>
      <c r="D2" s="2" t="s">
        <v>96</v>
      </c>
      <c r="E2" s="1" t="s">
        <v>97</v>
      </c>
      <c r="F2" s="2" t="s">
        <v>79</v>
      </c>
      <c r="G2" s="4">
        <v>0.7</v>
      </c>
      <c r="H2" t="s">
        <v>14</v>
      </c>
      <c r="I2" t="s">
        <v>98</v>
      </c>
      <c r="K2" t="s">
        <v>120</v>
      </c>
      <c r="L2" s="29" t="s">
        <v>121</v>
      </c>
      <c r="M2" t="s">
        <v>99</v>
      </c>
      <c r="N2" t="s">
        <v>77</v>
      </c>
      <c r="O2" t="s">
        <v>45</v>
      </c>
    </row>
    <row r="3" spans="1:15" x14ac:dyDescent="0.35">
      <c r="A3" t="s">
        <v>99</v>
      </c>
      <c r="C3" t="s">
        <v>100</v>
      </c>
      <c r="D3" s="2" t="s">
        <v>101</v>
      </c>
      <c r="E3" s="1" t="s">
        <v>102</v>
      </c>
      <c r="F3" s="2" t="s">
        <v>77</v>
      </c>
      <c r="G3" s="4">
        <v>0.3</v>
      </c>
      <c r="H3" t="s">
        <v>103</v>
      </c>
      <c r="I3" t="s">
        <v>104</v>
      </c>
      <c r="L3" s="29" t="s">
        <v>122</v>
      </c>
      <c r="M3" t="s">
        <v>105</v>
      </c>
      <c r="N3" t="s">
        <v>79</v>
      </c>
    </row>
    <row r="4" spans="1:15" x14ac:dyDescent="0.35">
      <c r="A4" t="s">
        <v>105</v>
      </c>
      <c r="C4" t="s">
        <v>38</v>
      </c>
      <c r="E4" s="1" t="s">
        <v>106</v>
      </c>
      <c r="H4" t="s">
        <v>107</v>
      </c>
      <c r="I4" t="s">
        <v>18</v>
      </c>
      <c r="L4" t="s">
        <v>123</v>
      </c>
    </row>
    <row r="5" spans="1:15" x14ac:dyDescent="0.35">
      <c r="A5" t="s">
        <v>108</v>
      </c>
      <c r="E5" s="1" t="s">
        <v>109</v>
      </c>
      <c r="H5" t="s">
        <v>110</v>
      </c>
      <c r="I5" t="s">
        <v>111</v>
      </c>
      <c r="L5" s="29" t="s">
        <v>124</v>
      </c>
    </row>
    <row r="6" spans="1:15" x14ac:dyDescent="0.35">
      <c r="E6" s="1" t="s">
        <v>112</v>
      </c>
      <c r="I6" t="s">
        <v>113</v>
      </c>
      <c r="L6" s="29" t="s">
        <v>152</v>
      </c>
    </row>
    <row r="7" spans="1:15" x14ac:dyDescent="0.35">
      <c r="E7" s="1" t="s">
        <v>114</v>
      </c>
      <c r="I7" t="s">
        <v>144</v>
      </c>
      <c r="L7" s="29" t="s">
        <v>125</v>
      </c>
    </row>
    <row r="8" spans="1:15" x14ac:dyDescent="0.35">
      <c r="E8" s="1" t="s">
        <v>115</v>
      </c>
      <c r="L8" s="29" t="s">
        <v>146</v>
      </c>
    </row>
    <row r="9" spans="1:15" x14ac:dyDescent="0.35">
      <c r="L9" s="29" t="s">
        <v>126</v>
      </c>
    </row>
    <row r="10" spans="1:15" x14ac:dyDescent="0.35">
      <c r="L10" s="29" t="s">
        <v>127</v>
      </c>
    </row>
    <row r="11" spans="1:15" x14ac:dyDescent="0.35">
      <c r="L11" s="29" t="s">
        <v>128</v>
      </c>
    </row>
    <row r="12" spans="1:15" x14ac:dyDescent="0.35">
      <c r="L12" s="29" t="s">
        <v>129</v>
      </c>
    </row>
    <row r="13" spans="1:15" x14ac:dyDescent="0.35">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NOTA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2025-04-11T17:14:25Z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MSIP_Label_defa4170-0d19-0005-0004-bc88714345d2_Enabled">
    <vt:lpwstr>true</vt:lpwstr>
  </property>
  <property fmtid="{D5CDD505-2E9C-101B-9397-08002B2CF9AE}" pid="30" name="MSIP_Label_defa4170-0d19-0005-0004-bc88714345d2_SetDate">
    <vt:lpwstr>2025-04-11T03:23:56Z</vt:lpwstr>
  </property>
  <property fmtid="{D5CDD505-2E9C-101B-9397-08002B2CF9AE}" pid="31" name="MSIP_Label_defa4170-0d19-0005-0004-bc88714345d2_Method">
    <vt:lpwstr>Standard</vt:lpwstr>
  </property>
  <property fmtid="{D5CDD505-2E9C-101B-9397-08002B2CF9AE}" pid="32" name="MSIP_Label_defa4170-0d19-0005-0004-bc88714345d2_Name">
    <vt:lpwstr>defa4170-0d19-0005-0004-bc88714345d2</vt:lpwstr>
  </property>
  <property fmtid="{D5CDD505-2E9C-101B-9397-08002B2CF9AE}" pid="33" name="MSIP_Label_defa4170-0d19-0005-0004-bc88714345d2_SiteId">
    <vt:lpwstr>3bfb38a9-80c7-46ae-96ba-0ba74714d0ce</vt:lpwstr>
  </property>
  <property fmtid="{D5CDD505-2E9C-101B-9397-08002B2CF9AE}" pid="34" name="MSIP_Label_defa4170-0d19-0005-0004-bc88714345d2_ActionId">
    <vt:lpwstr>808ea20f-e593-4920-854e-2d749fa70653</vt:lpwstr>
  </property>
  <property fmtid="{D5CDD505-2E9C-101B-9397-08002B2CF9AE}" pid="35" name="MSIP_Label_defa4170-0d19-0005-0004-bc88714345d2_ContentBits">
    <vt:lpwstr>0</vt:lpwstr>
  </property>
  <property fmtid="{D5CDD505-2E9C-101B-9397-08002B2CF9AE}" pid="36" name="MSIP_Label_defa4170-0d19-0005-0004-bc88714345d2_Tag">
    <vt:lpwstr>10, 3, 0, 1</vt:lpwstr>
  </property>
</Properties>
</file>