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mc:AlternateContent xmlns:mc="http://schemas.openxmlformats.org/markup-compatibility/2006">
    <mc:Choice Requires="x15">
      <x15ac:absPath xmlns:x15ac="http://schemas.microsoft.com/office/spreadsheetml/2010/11/ac" url="https://d.docs.live.net/28d74ad88c90a6b1/Documentos/GHA/ALLIANZ/MARY FELY MARTIN/INFORME/"/>
    </mc:Choice>
  </mc:AlternateContent>
  <xr:revisionPtr revIDLastSave="0" documentId="8_{5E1FFD1D-DB06-43F8-B793-3B4AACD63F51}" xr6:coauthVersionLast="47" xr6:coauthVersionMax="47" xr10:uidLastSave="{00000000-0000-0000-0000-000000000000}"/>
  <bookViews>
    <workbookView xWindow="-120" yWindow="-120" windowWidth="20730" windowHeight="11040"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7" l="1"/>
  <c r="B20" i="8"/>
  <c r="B39" i="8" s="1"/>
  <c r="B10" i="9" l="1"/>
  <c r="B2" i="8" l="1"/>
  <c r="B2" i="9" s="1"/>
  <c r="B8" i="9" l="1"/>
  <c r="B7" i="9"/>
  <c r="B6" i="9"/>
  <c r="B5" i="9"/>
  <c r="B4" i="9"/>
  <c r="B3" i="9"/>
  <c r="B8" i="8"/>
  <c r="B7" i="8"/>
  <c r="B6" i="8"/>
  <c r="B5" i="8"/>
  <c r="B4" i="8"/>
  <c r="B3" i="8"/>
  <c r="B4" i="7" l="1"/>
  <c r="B5" i="7"/>
  <c r="B6" i="7"/>
  <c r="B7" i="7"/>
  <c r="B3" i="7"/>
  <c r="B9" i="8"/>
  <c r="B11" i="9" l="1"/>
</calcChain>
</file>

<file path=xl/sharedStrings.xml><?xml version="1.0" encoding="utf-8"?>
<sst xmlns="http://schemas.openxmlformats.org/spreadsheetml/2006/main" count="234" uniqueCount="179">
  <si>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</si>
  <si>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</si>
  <si>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</si>
  <si>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</si>
  <si>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</si>
  <si>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</si>
  <si>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</si>
  <si>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</si>
  <si>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</si>
  <si>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</si>
  <si>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</si>
  <si>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</si>
  <si>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</si>
  <si>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</si>
  <si>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</si>
  <si>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</si>
  <si>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</si>
  <si>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</si>
  <si>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</si>
  <si>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</si>
  <si>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</si>
  <si>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</si>
  <si>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</si>
  <si>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</si>
  <si>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</si>
  <si>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</si>
  <si>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</si>
  <si>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</si>
  <si>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</si>
  <si>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</si>
  <si>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</si>
  <si>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</si>
  <si>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</si>
  <si>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</si>
  <si>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</si>
  <si>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</si>
  <si>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</si>
  <si>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</si>
  <si>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</si>
  <si>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</si>
  <si>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</si>
  <si>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</si>
  <si>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</si>
  <si>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</si>
  <si>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</si>
  <si>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</si>
  <si>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</si>
  <si>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</si>
  <si>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</si>
  <si>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</si>
  <si>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</si>
  <si>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</si>
  <si>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</si>
  <si>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</si>
  <si>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</si>
  <si>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</si>
  <si>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</si>
  <si>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</si>
  <si>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</si>
  <si>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</si>
  <si>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</si>
  <si>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</si>
  <si>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</si>
  <si>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</si>
  <si>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</si>
  <si>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</si>
  <si>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</si>
  <si>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</si>
  <si>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</si>
  <si>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</si>
  <si>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</si>
  <si>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</si>
  <si>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</si>
  <si>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</si>
  <si>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</si>
  <si>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</si>
  <si>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</si>
  <si>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</si>
  <si>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</si>
  <si>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</si>
  <si>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</si>
  <si>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</si>
  <si>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</si>
  <si>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</si>
  <si>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</si>
  <si>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</si>
  <si>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</si>
  <si>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</si>
  <si>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</si>
  <si>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</si>
  <si>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</si>
  <si>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</si>
  <si>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</si>
  <si>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</si>
  <si>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</si>
  <si>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</si>
  <si>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</si>
  <si>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</si>
  <si>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</si>
  <si>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</si>
  <si>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</si>
  <si>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</si>
  <si>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</si>
  <si>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</si>
  <si>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</si>
  <si>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</si>
  <si>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</si>
  <si>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</si>
  <si>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</si>
  <si>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</si>
  <si>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</si>
  <si>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</si>
  <si>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</si>
  <si>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</si>
  <si>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</si>
  <si>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</si>
  <si>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</si>
  <si>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</si>
  <si>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</si>
  <si>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</si>
  <si>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</si>
  <si>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</si>
  <si>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</si>
  <si>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</si>
  <si>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</si>
  <si>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</si>
  <si>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</si>
  <si>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</si>
  <si>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</si>
  <si>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</si>
  <si>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</si>
  <si>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</si>
  <si>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</si>
  <si>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</si>
  <si>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</si>
  <si>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</si>
  <si>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</si>
  <si>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</si>
  <si>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</si>
  <si>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</si>
  <si>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</si>
  <si>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</si>
  <si>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</si>
  <si>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</si>
  <si>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</si>
  <si>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</si>
  <si>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</si>
  <si>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</si>
  <si>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</si>
  <si>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</si>
  <si>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</si>
  <si>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</si>
  <si>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</si>
  <si>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</si>
  <si>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</si>
  <si>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</si>
  <si>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</si>
  <si>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t xml:space="preserve">JUZGADO 38 CIVIL DEL CIRCUITO DE BOGOTA </t>
  </si>
  <si>
    <t>HECTOR WILLIAM BORDA PATIÑO, HECTOR JULIO BORDA AVILA, ALLIANZ SEGUROS S.A.</t>
  </si>
  <si>
    <t xml:space="preserve">JOHAN SEBASTIAN BELTRAN MARIN </t>
  </si>
  <si>
    <t>Calle 1 A No. 2 A-03 Madrid, Cundinamarca</t>
  </si>
  <si>
    <t>Mary Fely Martin: 3202729350</t>
  </si>
  <si>
    <t>marymartin_11@hotmail.com</t>
  </si>
  <si>
    <t>SOLTERO</t>
  </si>
  <si>
    <t>22 de septiembre 1995</t>
  </si>
  <si>
    <t>13 de agosto 2019</t>
  </si>
  <si>
    <t>INGENIERO</t>
  </si>
  <si>
    <t>NO REGISTRA</t>
  </si>
  <si>
    <t>DE CONFORMIDAD A LOS HECHOS DE LA DEMANDA, MANIFIESTA LA PARTE ACTORA:
1.  El día trece (13) del mes de agosto de 2019 a la vía Bogotá-Alpes Km. 2 + 100 mts, del municipio de Mosquera (Cundinamarca), siendo aproximadamente las 07:45 horas, se presentó un accidente de tránsito modalidad choque en el que se  vieron involucrados los vehículos de placas THX-637, volqueta de servicio público  conducida por el señor HECTOR WILLIAM BORDA PATIÑO, y la motocicleta de servicio particular de placa WKV-39 E, conducida por el señor JOHAN SEBASTIAN BELTRAN MARTIN (Q. E. P. D.). 
2. Del citado accidente resultó fallecido el señor JOHAN SEBASTIAN BELTRAN MARTIN (Q. E. P. D.), conductor de la motocicleta antes mencionada, quien pierde la vida en el mismo instante en que se presentó el incidente vial. 
3. Para la fecha de los hechos, el señor HECTOR WILLIAM BORDA PATIÑO, al momento de conducir el vehículo de placas THX-637, tenía la licencia de conducción suspendida, conforme fue consultado por el suscrito abogado en la página del RUNT. 
4.El hoy occiso, al momento de ocurrir su fallecimiento, contaba con la edad de 24 años cumplidos y generaba un ingreso de TRES MILLONES NOVENTA Y SEIS MIL OCHOCIENTOS DIECINUEVE PESOS M/CTE ($3.096.819.oo), realizando labores de INGENIERO DE PROYECTOS JUNIOR al servicio de la Casa Editorial el Tiempo.
5. El señor JOHAN SEBASTIAN BELTRAN MARTIN (Q. E. P. D.), para la fecha de los hechos no tenía esposa ni compañera permanente ni hijos reconocidos ni por reconocer, solamente le sobreviven sus padres, quienes están padeciendo los perjuicios morales por el fallecimiento de su familiar.</t>
  </si>
  <si>
    <t>HECTOR JULIO BORDA AVILA</t>
  </si>
  <si>
    <t>THX-637</t>
  </si>
  <si>
    <t>022296723/0</t>
  </si>
  <si>
    <t>MARY FELY MARIN (MAMÁ), ELKIN BELTRAN RAMIREZ (PAPÁ)</t>
  </si>
  <si>
    <t>110013103038-2022-00081-00</t>
  </si>
  <si>
    <t>1 DE AGOSTO 2019 AL 31 DE JULIO 2020</t>
  </si>
  <si>
    <t>X</t>
  </si>
  <si>
    <t xml:space="preserve">La contingencia se califica como REMOTA como quiera que se encuentra patente la configuración del hecho exclusivo de la víctima en este caso: 
Lo primero que debe tomarse en consideración es que la póliza de seguro para Auto Pesado No.022296723/0 cuyo asegurado es Héctor Julio Borda Ávila, presta cobertura material y temporal de conformidad con los hechos y pretensiones expuestas en el libelo de  la demanda. Frente a la cobertura temporal, debe señalarse que los hechos, es decir, el accidente de tránsito en el que perdió la vida el señor Johan Sebastián Beltrán ocurrió el 13 de agosto de 2019, es decir, se dio dentro de la vigencia de la póliza comprendida entre el 1 de agosto de 2019 hasta el 31 de julio de 2020. Anuado a ello, presta cobertura material en tanto para la responsabilidad civil extracontracontractual, pretensión que se le endilga al asegurado Héctor Julio Borda. 
Por otro lado, frente a la responsabilidad del asegurado, debe decirse que las causas del accidente de tránsito son imputables únicamente al actuar de la víctima, quien conducía la motocicleta de placas WKN 39E. Lo anterior, como quiera que el señor Johan Sebastián Beltrán perdió el control de la motocicleta cuando circulaba por la mitad de la vía húmeda sobre las líneas blancas  y cayó al asfalto interfiriendo con la trayectoria de las llantas traseras del vehículo asegurado (THX 637). Circunstancia que se encuentra probada con el informe policial de accidente de tránsito diligenciado en la fecha de los hechos en el cual le fue atribuido al motociclista la codificación 157 (pérdida del control a causa de la vía húmeda). Hipótesis que es corroborada con el informe de investigador de campo realizada por la policía judicial. De manera que la responsabilidad de la víctima se encuentra probada frente a la ocurrencia del accidente y el fallecimiento que de este se derivó. Razón por la cual se califica la contingencia como remota.  
Todo lo anterior, sin perjuicio del carácter contingente del proceso. </t>
  </si>
  <si>
    <t xml:space="preserve">Como liquidación objetiva de las pretensiones se estima un valor de $273.500.000  A este valor se llega de la siguiente manera: 
1. Lucro Cesante: No se reconocerá ninguna suma por concepto de lucro cesante, como quiera que si bien se acreditó el valor de los ingresos percibidos por el señor Juan Sebastián Beltrán para la fecha del fallecimiento, lo cierto es que no se probó la dependencia económica entre la señora Mary Fely Martín, el señor Elkin Beltrán y el fallecido. 
2. Daño moral:  Con ocasión al fallecimiento del señor Johan Sebastián Beltrán se tendrá en cuenta la suma de $60.000.00 para su madre, $60.000.000 para su padre y $30.000.000 para su hermana a título de daño moral. Lo anterior, según los topes indemnizatorios establecidos por La Corte Suprema De Justicia, Sala De Casación Civil, en sentencia de 7 de marzo de 2019. Magistrado ponente Octavio Augusto Tejeiro Duque, en la que se indicó como baremo indemnizatorio el tope de $60.000.000 para los familiares en primer grado de consanguinidad. NOTA: Se reconoce suma indemnizatoria para la hermana del fallecido pese que a la demanda fue rechazada respecto de ella, toda vez que dicho rechazo se encuentra en discución en el Tribunal y probablemente será reconocida como demandante.
3. Daño a La Vida En Relación: Con ocasión al fallecimiento del señor Johan Sebastián Beltrán se tendrá en cuenta la suma de $50.000.00 para su madre, $50.000.000 para su padre y $25.000.000 para su hermana a título de daño a la vida en relación. Lo anterior, según los topes indemnizatorios establecidos por La Corte Suprema De Justicia, Sala De Casación Civil SC5686 del 19 de diciembre del 2018. NOTA: Se reconoce suma indemnizatoria para la hermana del fallecido pese que a la demanda fue rechazada respecto de ella, toda vez que dicho rechazo se encuentra en discución en el Tribunal y probablemente será reconocida como demandante.
4. Daño Emergente: No se tendrá en cuenta ninguna suma por concepto de daño emergente toda vez que no existe prueba clara y cierta que acredite algún gasto de transporte o gastos erogados por los demandantes dentro del proceso.
5. Deducible: Al valor total de liquidación, es decir, $275.000.000 se le descuenta la suma de $1.500.000 por concepto de deducible pactado en la póliza 
</t>
  </si>
  <si>
    <t>EXCEPCIONES DE MERITO FRENTE A LA DEMANDA: 1.	Exclusión De La Responsabilidad De Los Demandandos Por Configurarse La Causal “Hecho Exclusivo De La Víctima”. 2. Existencia De Una Causa Extraña Por Caso Fortuito O De Fuerza Mayor Que Torna Improcedente Cualquier Declaratoria De Responsabilidad. 3. Inexistencia De Responabilidad A Cargo Del Demandado Por La Falta De Acreditación Del Nexo Causal. 4. Reducción De La Indemnización Como Consecuencia De La Conducta De La Víctima En La Producción Del Daño 5. Neutralización de culpas debido a la concurrencia de actividades peligrosas. 6. Improcedencia Del Reconocimiento Del Lucro Cesante Por Falta De Prueba Que Lo Acredite. 7. Tasación Exorbitante Del Daño Moral . 8. Improcedencia Del Reconocimiento Del Perjuicio Inmaterial Daño A La Vida En Relación. 9. Inexistencia De Los Elementos Constitutivos De Responsabilidad Civil Extracontractual. 10. Generica o innominada.       EXCEPCIONES DE FONDO DE CARA AL CONTRATO DE SEGURO: 1. Inexistencia De Obligación De Indemnizar Por Incumplimiento De Las Cargas Del Artículo 1077 Del Código De Comercio. 2. Riesgos Expresamente Excluidos En La Póliza De Seguro Autos Pesados No. 022296723. 3. Sujeción a los terminos y condiciones de la Póliza- El contrato de seguros es ley para las partes. 4.  Prescripción De La Acción Derivada Del Contrato De Seguro. 5. Caracter meramente indemnizatorio de los contratos de seguro. 6. En Cualquier Caso, De Ninguna Forma Se Podrá Exceder El Límite Del Valor Asegurado. 7. En Cualquier Caso, De Ninguna Forma Se Podrá Exceder El Límite Del Valor Asegurado En Lo Atinente Al Deducible. 8. Disponibilidad del valor asegurado. 9. Genérica O Innominada.                                                                                                                                               EXCEPCIÓNES DE FONDO FRENTE AL LLAMAMIENTO EN GARANTIA: 1. Exclusión de la responsabilidad de los demandados por configurarse la causal " hecho exclusivo de la víctima". 2. Existencia de una causa extraña por caso fortuito o de fuerza mayor que torna improcedente cualquier declaratoria de responsabilidad. 3. Inexistencia de responsabilidad a cargo del demandado por la falta de acreditacion de nexo causal. 4. Reducción de la indemnización como consecuencia de la conducta de la vicitma en la producción del daño. 5. Neutralización de culpas debido a la concurrencia de actividades peligrosas. 6. Improcedencia del reconocimiento del lucro cesante por falta de prueba que lo acredite. 7. Tasacion exorbitante del daño moral. 8. Improcedencia del reconocimiento del perjuicio inmaterial daño a la vida en relación. 9. Inexistencia de los elementos constitutivos de responsabilidad civil extracontractual. 10. Generica o innominada.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</si>
</sst>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05">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xf>
    <xf numFmtId="0" fontId="3"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2" fillId="7" borderId="1" xfId="0" applyFont="1" applyFill="1" applyBorder="1" applyAlignment="1">
      <alignment horizontal="justify" vertical="top" wrapText="1"/>
    </xf>
    <xf numFmtId="0" fontId="7" fillId="0" borderId="1" xfId="3" applyBorder="1" applyAlignment="1">
      <alignment horizontal="justify" vertical="top" wrapText="1"/>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arymartin_11@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27" zoomScale="84" zoomScaleNormal="84" workbookViewId="0">
      <selection activeCell="B2" sqref="B2:C2"/>
    </sheetView>
  </sheetViews>
  <sheetFormatPr baseColWidth="10" defaultColWidth="0" defaultRowHeight="15" x14ac:dyDescent="0.25"/>
  <cols>
    <col min="1" max="1" width="53.5703125" style="8" customWidth="1"/>
    <col min="2" max="2" width="55.140625" style="8" customWidth="1"/>
    <col min="3" max="3" width="19.140625" style="8" customWidth="1"/>
    <col min="4" max="16384" width="11.42578125" style="2" hidden="1"/>
  </cols>
  <sheetData>
    <row r="1" spans="1:3" ht="18.75" x14ac:dyDescent="0.25">
      <c r="A1" s="45" t="s">
        <v>0</v>
      </c>
      <c r="B1" s="45"/>
      <c r="C1" s="45"/>
    </row>
    <row r="2" spans="1:3" x14ac:dyDescent="0.25">
      <c r="A2" s="5" t="s">
        <v>1</v>
      </c>
      <c r="B2" s="52" t="s">
        <v>173</v>
      </c>
      <c r="C2" s="53"/>
    </row>
    <row r="3" spans="1:3" x14ac:dyDescent="0.25">
      <c r="A3" s="5" t="s">
        <v>2</v>
      </c>
      <c r="B3" s="48" t="s">
        <v>157</v>
      </c>
      <c r="C3" s="49"/>
    </row>
    <row r="4" spans="1:3" x14ac:dyDescent="0.25">
      <c r="A4" s="5" t="s">
        <v>3</v>
      </c>
      <c r="B4" s="48" t="s">
        <v>158</v>
      </c>
      <c r="C4" s="49"/>
    </row>
    <row r="5" spans="1:3" ht="31.5" customHeight="1" x14ac:dyDescent="0.25">
      <c r="A5" s="5" t="s">
        <v>4</v>
      </c>
      <c r="B5" s="48" t="s">
        <v>172</v>
      </c>
      <c r="C5" s="49"/>
    </row>
    <row r="6" spans="1:3" x14ac:dyDescent="0.25">
      <c r="A6" s="5" t="s">
        <v>5</v>
      </c>
      <c r="B6" s="46" t="s">
        <v>121</v>
      </c>
      <c r="C6" s="46"/>
    </row>
    <row r="7" spans="1:3" x14ac:dyDescent="0.25">
      <c r="A7" s="27" t="s">
        <v>6</v>
      </c>
      <c r="B7" s="48" t="s">
        <v>123</v>
      </c>
      <c r="C7" s="49"/>
    </row>
    <row r="8" spans="1:3" ht="23.1" customHeight="1" x14ac:dyDescent="0.25">
      <c r="A8" s="28" t="s">
        <v>138</v>
      </c>
      <c r="B8" s="46" t="s">
        <v>159</v>
      </c>
      <c r="C8" s="46"/>
    </row>
    <row r="9" spans="1:3" x14ac:dyDescent="0.25">
      <c r="A9" s="28" t="s">
        <v>132</v>
      </c>
      <c r="B9" s="46">
        <v>1030658354</v>
      </c>
      <c r="C9" s="46"/>
    </row>
    <row r="10" spans="1:3" x14ac:dyDescent="0.25">
      <c r="A10" s="28" t="s">
        <v>7</v>
      </c>
      <c r="B10" s="47" t="s">
        <v>160</v>
      </c>
      <c r="C10" s="47"/>
    </row>
    <row r="11" spans="1:3" ht="30" customHeight="1" x14ac:dyDescent="0.25">
      <c r="A11" s="29" t="s">
        <v>8</v>
      </c>
      <c r="B11" s="47" t="s">
        <v>161</v>
      </c>
      <c r="C11" s="47"/>
    </row>
    <row r="12" spans="1:3" ht="30" customHeight="1" x14ac:dyDescent="0.25">
      <c r="A12" s="5" t="s">
        <v>9</v>
      </c>
      <c r="B12" s="58" t="s">
        <v>162</v>
      </c>
      <c r="C12" s="47"/>
    </row>
    <row r="13" spans="1:3" x14ac:dyDescent="0.25">
      <c r="A13" s="5" t="s">
        <v>10</v>
      </c>
      <c r="B13" s="46" t="s">
        <v>163</v>
      </c>
      <c r="C13" s="46"/>
    </row>
    <row r="14" spans="1:3" x14ac:dyDescent="0.25">
      <c r="A14" s="5" t="s">
        <v>11</v>
      </c>
      <c r="B14" s="54" t="s">
        <v>164</v>
      </c>
      <c r="C14" s="46"/>
    </row>
    <row r="15" spans="1:3" x14ac:dyDescent="0.25">
      <c r="A15" s="5" t="s">
        <v>145</v>
      </c>
      <c r="B15" s="46">
        <v>24</v>
      </c>
      <c r="C15" s="46"/>
    </row>
    <row r="16" spans="1:3" x14ac:dyDescent="0.25">
      <c r="A16" s="5" t="s">
        <v>12</v>
      </c>
      <c r="B16" s="46" t="s">
        <v>165</v>
      </c>
      <c r="C16" s="46"/>
    </row>
    <row r="17" spans="1:3" ht="15" customHeight="1" x14ac:dyDescent="0.25">
      <c r="A17" s="5" t="s">
        <v>13</v>
      </c>
      <c r="B17" s="47" t="s">
        <v>14</v>
      </c>
      <c r="C17" s="47"/>
    </row>
    <row r="18" spans="1:3" x14ac:dyDescent="0.25">
      <c r="A18" s="5" t="s">
        <v>15</v>
      </c>
      <c r="B18" s="47" t="s">
        <v>166</v>
      </c>
      <c r="C18" s="47"/>
    </row>
    <row r="19" spans="1:3" ht="18.75" customHeight="1" x14ac:dyDescent="0.25">
      <c r="A19" s="5" t="s">
        <v>16</v>
      </c>
      <c r="B19" s="50">
        <v>3096819</v>
      </c>
      <c r="C19" s="51"/>
    </row>
    <row r="20" spans="1:3" x14ac:dyDescent="0.25">
      <c r="A20" s="5" t="s">
        <v>133</v>
      </c>
      <c r="B20" s="46">
        <v>1</v>
      </c>
      <c r="C20" s="46"/>
    </row>
    <row r="21" spans="1:3" ht="17.25" customHeight="1" x14ac:dyDescent="0.25">
      <c r="A21" s="5" t="s">
        <v>17</v>
      </c>
      <c r="B21" s="47" t="s">
        <v>18</v>
      </c>
      <c r="C21" s="47"/>
    </row>
    <row r="22" spans="1:3" x14ac:dyDescent="0.25">
      <c r="A22" s="28" t="s">
        <v>19</v>
      </c>
      <c r="B22" s="59" t="s">
        <v>165</v>
      </c>
      <c r="C22" s="59"/>
    </row>
    <row r="23" spans="1:3" x14ac:dyDescent="0.25">
      <c r="A23" s="28" t="s">
        <v>20</v>
      </c>
      <c r="B23" s="60" t="s">
        <v>167</v>
      </c>
      <c r="C23" s="59"/>
    </row>
    <row r="24" spans="1:3" x14ac:dyDescent="0.25">
      <c r="A24" s="28" t="s">
        <v>21</v>
      </c>
      <c r="B24" s="60" t="s">
        <v>167</v>
      </c>
      <c r="C24" s="59"/>
    </row>
    <row r="25" spans="1:3" x14ac:dyDescent="0.25">
      <c r="A25" s="57" t="s">
        <v>147</v>
      </c>
      <c r="B25" s="59" t="s">
        <v>168</v>
      </c>
      <c r="C25" s="44"/>
    </row>
    <row r="26" spans="1:3" x14ac:dyDescent="0.25">
      <c r="A26" s="57"/>
      <c r="B26" s="44"/>
      <c r="C26" s="44"/>
    </row>
    <row r="27" spans="1:3" ht="100.5" customHeight="1" x14ac:dyDescent="0.25">
      <c r="A27" s="57"/>
      <c r="B27" s="44"/>
      <c r="C27" s="44"/>
    </row>
    <row r="28" spans="1:3" x14ac:dyDescent="0.25">
      <c r="A28" s="28" t="s">
        <v>23</v>
      </c>
      <c r="B28" s="44" t="s">
        <v>169</v>
      </c>
      <c r="C28" s="44"/>
    </row>
    <row r="29" spans="1:3" x14ac:dyDescent="0.25">
      <c r="A29" s="28" t="s">
        <v>24</v>
      </c>
      <c r="B29" s="44">
        <v>80380430</v>
      </c>
      <c r="C29" s="44"/>
    </row>
    <row r="30" spans="1:3" x14ac:dyDescent="0.25">
      <c r="A30" s="28" t="s">
        <v>25</v>
      </c>
      <c r="B30" s="44" t="s">
        <v>170</v>
      </c>
      <c r="C30" s="44"/>
    </row>
    <row r="31" spans="1:3" x14ac:dyDescent="0.25">
      <c r="A31" s="28" t="s">
        <v>134</v>
      </c>
      <c r="B31" s="44" t="s">
        <v>171</v>
      </c>
      <c r="C31" s="44"/>
    </row>
    <row r="32" spans="1:3" x14ac:dyDescent="0.25">
      <c r="A32" s="28" t="s">
        <v>26</v>
      </c>
      <c r="B32" s="55">
        <v>45195</v>
      </c>
      <c r="C32" s="56"/>
    </row>
    <row r="33" spans="1:3" x14ac:dyDescent="0.25">
      <c r="A33" s="5" t="s">
        <v>27</v>
      </c>
      <c r="B33" s="54">
        <v>45195</v>
      </c>
      <c r="C33" s="54"/>
    </row>
    <row r="34" spans="1:3" ht="45" x14ac:dyDescent="0.25">
      <c r="A34" s="5" t="s">
        <v>135</v>
      </c>
      <c r="B34" s="54">
        <v>45224</v>
      </c>
      <c r="C34" s="46"/>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hyperlinks>
    <hyperlink ref="B12" r:id="rId1" xr:uid="{6B78DD7C-C433-4C17-B09F-EEB77518100A}"/>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opLeftCell="A44" zoomScaleNormal="100" workbookViewId="0">
      <selection activeCell="C41" sqref="C41"/>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18.75" x14ac:dyDescent="0.25">
      <c r="A1" s="80" t="s">
        <v>28</v>
      </c>
      <c r="B1" s="80"/>
      <c r="C1" s="80"/>
    </row>
    <row r="2" spans="1:3" ht="15.75" customHeight="1" x14ac:dyDescent="0.25">
      <c r="A2" s="20" t="s">
        <v>29</v>
      </c>
      <c r="B2" s="70">
        <v>83487532</v>
      </c>
      <c r="C2" s="71"/>
    </row>
    <row r="3" spans="1:3" s="2" customFormat="1" x14ac:dyDescent="0.25">
      <c r="A3" s="5" t="s">
        <v>1</v>
      </c>
      <c r="B3" s="46" t="str">
        <f>'AUTOS  NOTA 322'!B2:C2</f>
        <v>110013103038-2022-00081-00</v>
      </c>
      <c r="C3" s="46"/>
    </row>
    <row r="4" spans="1:3" s="2" customFormat="1" x14ac:dyDescent="0.25">
      <c r="A4" s="5" t="s">
        <v>2</v>
      </c>
      <c r="B4" s="46" t="str">
        <f>'AUTOS  NOTA 322'!B3:C3</f>
        <v xml:space="preserve">JUZGADO 38 CIVIL DEL CIRCUITO DE BOGOTA </v>
      </c>
      <c r="C4" s="46"/>
    </row>
    <row r="5" spans="1:3" s="2" customFormat="1" x14ac:dyDescent="0.25">
      <c r="A5" s="5" t="s">
        <v>3</v>
      </c>
      <c r="B5" s="46" t="str">
        <f>'AUTOS  NOTA 322'!B4:C4</f>
        <v>HECTOR WILLIAM BORDA PATIÑO, HECTOR JULIO BORDA AVILA, ALLIANZ SEGUROS S.A.</v>
      </c>
      <c r="C5" s="46"/>
    </row>
    <row r="6" spans="1:3" s="2" customFormat="1" x14ac:dyDescent="0.25">
      <c r="A6" s="5" t="s">
        <v>4</v>
      </c>
      <c r="B6" s="46" t="str">
        <f>'AUTOS  NOTA 322'!B5:C5</f>
        <v>MARY FELY MARIN (MAMÁ), ELKIN BELTRAN RAMIREZ (PAPÁ)</v>
      </c>
      <c r="C6" s="46"/>
    </row>
    <row r="7" spans="1:3" s="2" customFormat="1" x14ac:dyDescent="0.25">
      <c r="A7" s="5" t="s">
        <v>5</v>
      </c>
      <c r="B7" s="46" t="str">
        <f>'AUTOS  NOTA 322'!B6:C6</f>
        <v>LLAMADA EN GARANTIA</v>
      </c>
      <c r="C7" s="46"/>
    </row>
    <row r="8" spans="1:3" s="2" customFormat="1" x14ac:dyDescent="0.25">
      <c r="A8" s="31" t="s">
        <v>119</v>
      </c>
      <c r="B8" s="46" t="str">
        <f>'AUTOS  NOTA 322'!B7:C8</f>
        <v xml:space="preserve">JOHAN SEBASTIAN BELTRAN MARIN </v>
      </c>
      <c r="C8" s="46"/>
    </row>
    <row r="9" spans="1:3" x14ac:dyDescent="0.25">
      <c r="A9" s="20" t="s">
        <v>30</v>
      </c>
      <c r="B9" s="46">
        <v>22296723</v>
      </c>
      <c r="C9" s="46"/>
    </row>
    <row r="10" spans="1:3" x14ac:dyDescent="0.25">
      <c r="A10" s="20" t="s">
        <v>22</v>
      </c>
      <c r="B10" s="46" t="s">
        <v>124</v>
      </c>
      <c r="C10" s="46"/>
    </row>
    <row r="11" spans="1:3" x14ac:dyDescent="0.25">
      <c r="A11" s="20" t="s">
        <v>31</v>
      </c>
      <c r="B11" s="63">
        <v>4000000000</v>
      </c>
      <c r="C11" s="64"/>
    </row>
    <row r="12" spans="1:3" x14ac:dyDescent="0.25">
      <c r="A12" s="20" t="s">
        <v>137</v>
      </c>
      <c r="B12" s="63">
        <v>1500000</v>
      </c>
      <c r="C12" s="64"/>
    </row>
    <row r="13" spans="1:3" x14ac:dyDescent="0.25">
      <c r="A13" s="20" t="s">
        <v>32</v>
      </c>
      <c r="B13" s="48" t="s">
        <v>94</v>
      </c>
      <c r="C13" s="49"/>
    </row>
    <row r="14" spans="1:3" x14ac:dyDescent="0.25">
      <c r="A14" s="20" t="s">
        <v>33</v>
      </c>
      <c r="B14" s="47" t="s">
        <v>174</v>
      </c>
      <c r="C14" s="46"/>
    </row>
    <row r="15" spans="1:3" x14ac:dyDescent="0.25">
      <c r="A15" s="20" t="s">
        <v>34</v>
      </c>
      <c r="B15" s="46" t="s">
        <v>35</v>
      </c>
      <c r="C15" s="46"/>
    </row>
    <row r="16" spans="1:3" x14ac:dyDescent="0.25">
      <c r="A16" s="20" t="s">
        <v>36</v>
      </c>
      <c r="B16" s="46"/>
      <c r="C16" s="46"/>
    </row>
    <row r="17" spans="1:3" x14ac:dyDescent="0.25">
      <c r="A17" s="67" t="s">
        <v>37</v>
      </c>
      <c r="B17" s="46"/>
      <c r="C17" s="46"/>
    </row>
    <row r="18" spans="1:3" x14ac:dyDescent="0.25">
      <c r="A18" s="68"/>
      <c r="B18" s="10" t="s">
        <v>39</v>
      </c>
      <c r="C18" s="10" t="s">
        <v>40</v>
      </c>
    </row>
    <row r="19" spans="1:3" x14ac:dyDescent="0.25">
      <c r="A19" s="68"/>
      <c r="B19" s="6" t="s">
        <v>144</v>
      </c>
      <c r="C19" s="6"/>
    </row>
    <row r="20" spans="1:3" x14ac:dyDescent="0.25">
      <c r="A20" s="68"/>
      <c r="B20" s="6"/>
      <c r="C20" s="6"/>
    </row>
    <row r="21" spans="1:3" x14ac:dyDescent="0.25">
      <c r="A21" s="69"/>
      <c r="B21" s="6"/>
      <c r="C21" s="6"/>
    </row>
    <row r="22" spans="1:3" x14ac:dyDescent="0.25">
      <c r="A22" s="20" t="s">
        <v>41</v>
      </c>
      <c r="B22" s="46"/>
      <c r="C22" s="46"/>
    </row>
    <row r="23" spans="1:3" x14ac:dyDescent="0.25">
      <c r="A23" s="20" t="s">
        <v>42</v>
      </c>
      <c r="B23" s="70"/>
      <c r="C23" s="71"/>
    </row>
    <row r="24" spans="1:3" x14ac:dyDescent="0.25">
      <c r="A24" s="20" t="s">
        <v>43</v>
      </c>
      <c r="B24" s="46" t="s">
        <v>97</v>
      </c>
      <c r="C24" s="46"/>
    </row>
    <row r="25" spans="1:3" x14ac:dyDescent="0.25">
      <c r="A25" s="20" t="s">
        <v>44</v>
      </c>
      <c r="B25" s="46"/>
      <c r="C25" s="46"/>
    </row>
    <row r="26" spans="1:3" x14ac:dyDescent="0.25">
      <c r="A26" s="20" t="s">
        <v>46</v>
      </c>
      <c r="B26" s="46"/>
      <c r="C26" s="46"/>
    </row>
    <row r="27" spans="1:3" x14ac:dyDescent="0.25">
      <c r="A27" s="19" t="s">
        <v>47</v>
      </c>
      <c r="B27" s="46"/>
      <c r="C27" s="46"/>
    </row>
    <row r="28" spans="1:3" x14ac:dyDescent="0.25">
      <c r="A28" s="72" t="s">
        <v>48</v>
      </c>
      <c r="B28" s="72"/>
      <c r="C28" s="72"/>
    </row>
    <row r="29" spans="1:3" x14ac:dyDescent="0.25">
      <c r="A29" s="65" t="s">
        <v>49</v>
      </c>
      <c r="B29" s="66"/>
      <c r="C29" s="11"/>
    </row>
    <row r="30" spans="1:3" x14ac:dyDescent="0.25">
      <c r="A30" s="65" t="s">
        <v>50</v>
      </c>
      <c r="B30" s="66"/>
      <c r="C30" s="11"/>
    </row>
    <row r="31" spans="1:3" x14ac:dyDescent="0.25">
      <c r="A31" s="65" t="s">
        <v>51</v>
      </c>
      <c r="B31" s="66"/>
      <c r="C31" s="12"/>
    </row>
    <row r="32" spans="1:3" x14ac:dyDescent="0.25">
      <c r="A32" s="65" t="s">
        <v>52</v>
      </c>
      <c r="B32" s="66"/>
      <c r="C32" s="11"/>
    </row>
    <row r="33" spans="1:3" x14ac:dyDescent="0.25">
      <c r="A33" s="65" t="s">
        <v>53</v>
      </c>
      <c r="B33" s="66"/>
      <c r="C33" s="11"/>
    </row>
    <row r="34" spans="1:3" x14ac:dyDescent="0.25">
      <c r="A34" s="65" t="s">
        <v>54</v>
      </c>
      <c r="B34" s="66"/>
      <c r="C34" s="13"/>
    </row>
    <row r="35" spans="1:3" x14ac:dyDescent="0.25">
      <c r="A35" s="61" t="s">
        <v>55</v>
      </c>
      <c r="B35" s="62"/>
      <c r="C35" s="14"/>
    </row>
    <row r="36" spans="1:3" x14ac:dyDescent="0.25">
      <c r="A36" s="61" t="s">
        <v>56</v>
      </c>
      <c r="B36" s="62"/>
      <c r="C36" s="15"/>
    </row>
    <row r="37" spans="1:3" x14ac:dyDescent="0.25">
      <c r="A37" s="73" t="s">
        <v>57</v>
      </c>
      <c r="B37" s="74"/>
      <c r="C37" s="15"/>
    </row>
    <row r="38" spans="1:3" x14ac:dyDescent="0.25">
      <c r="A38" s="75"/>
      <c r="B38" s="76"/>
      <c r="C38" s="15"/>
    </row>
    <row r="39" spans="1:3" x14ac:dyDescent="0.25">
      <c r="A39" s="77"/>
      <c r="B39" s="78"/>
      <c r="C39" s="15"/>
    </row>
    <row r="40" spans="1:3" x14ac:dyDescent="0.25">
      <c r="A40" s="79" t="s">
        <v>58</v>
      </c>
      <c r="B40" s="79"/>
      <c r="C40" s="79"/>
    </row>
    <row r="41" spans="1:3" x14ac:dyDescent="0.25">
      <c r="A41" s="17" t="s">
        <v>59</v>
      </c>
      <c r="B41" s="18"/>
      <c r="C41" s="15" t="s">
        <v>175</v>
      </c>
    </row>
    <row r="42" spans="1:3" x14ac:dyDescent="0.25">
      <c r="A42" s="61" t="s">
        <v>60</v>
      </c>
      <c r="B42" s="62"/>
      <c r="C42" s="15"/>
    </row>
    <row r="43" spans="1:3" x14ac:dyDescent="0.25">
      <c r="A43" s="61" t="s">
        <v>61</v>
      </c>
      <c r="B43" s="62"/>
      <c r="C43" s="15"/>
    </row>
    <row r="44" spans="1:3" x14ac:dyDescent="0.25">
      <c r="A44" s="17" t="s">
        <v>62</v>
      </c>
      <c r="B44" s="18"/>
      <c r="C44" s="15"/>
    </row>
    <row r="45" spans="1:3" x14ac:dyDescent="0.25">
      <c r="A45" s="17" t="s">
        <v>63</v>
      </c>
      <c r="B45" s="18"/>
      <c r="C45" s="15"/>
    </row>
    <row r="46" spans="1:3" x14ac:dyDescent="0.25">
      <c r="A46" s="61" t="s">
        <v>64</v>
      </c>
      <c r="B46" s="62"/>
      <c r="C46" s="15"/>
    </row>
    <row r="47" spans="1:3" x14ac:dyDescent="0.25">
      <c r="A47" s="17" t="s">
        <v>65</v>
      </c>
      <c r="B47" s="16"/>
      <c r="C47" s="15"/>
    </row>
    <row r="48" spans="1:3" x14ac:dyDescent="0.25">
      <c r="A48" s="61" t="s">
        <v>66</v>
      </c>
      <c r="B48" s="62"/>
      <c r="C48" s="15"/>
    </row>
    <row r="49" spans="1:3" x14ac:dyDescent="0.25">
      <c r="A49" s="61" t="s">
        <v>67</v>
      </c>
      <c r="B49" s="62"/>
      <c r="C49" s="15"/>
    </row>
    <row r="50" spans="1:3" x14ac:dyDescent="0.25">
      <c r="A50" s="61" t="s">
        <v>57</v>
      </c>
      <c r="B50" s="62"/>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topLeftCell="A44" zoomScale="98" zoomScaleNormal="98" workbookViewId="0">
      <selection activeCell="A41" sqref="A41"/>
    </sheetView>
  </sheetViews>
  <sheetFormatPr baseColWidth="10" defaultColWidth="0" defaultRowHeight="15" x14ac:dyDescent="0.25"/>
  <cols>
    <col min="1" max="1" width="41.85546875" customWidth="1"/>
    <col min="2" max="2" width="35.42578125" customWidth="1"/>
    <col min="3" max="3" width="54.85546875" customWidth="1"/>
    <col min="4" max="8" width="11.42578125" hidden="1" customWidth="1"/>
    <col min="9" max="9" width="12" hidden="1" customWidth="1"/>
    <col min="10" max="16384" width="11.42578125" hidden="1"/>
  </cols>
  <sheetData>
    <row r="1" spans="1:9" ht="18.75" x14ac:dyDescent="0.25">
      <c r="A1" s="80" t="s">
        <v>68</v>
      </c>
      <c r="B1" s="80"/>
      <c r="C1" s="80"/>
    </row>
    <row r="2" spans="1:9" ht="15" customHeight="1" x14ac:dyDescent="0.25">
      <c r="A2" s="35" t="s">
        <v>29</v>
      </c>
      <c r="B2" s="84">
        <f>'AUTOS NOTA 321'!B2:C2</f>
        <v>83487532</v>
      </c>
      <c r="C2" s="85"/>
    </row>
    <row r="3" spans="1:9" x14ac:dyDescent="0.25">
      <c r="A3" s="36" t="s">
        <v>1</v>
      </c>
      <c r="B3" s="99" t="str">
        <f>'AUTOS  NOTA 322'!B2:C2</f>
        <v>110013103038-2022-00081-00</v>
      </c>
      <c r="C3" s="99"/>
    </row>
    <row r="4" spans="1:9" x14ac:dyDescent="0.25">
      <c r="A4" s="36" t="s">
        <v>2</v>
      </c>
      <c r="B4" s="99" t="str">
        <f>'AUTOS  NOTA 322'!B3:C3</f>
        <v xml:space="preserve">JUZGADO 38 CIVIL DEL CIRCUITO DE BOGOTA </v>
      </c>
      <c r="C4" s="99"/>
    </row>
    <row r="5" spans="1:9" x14ac:dyDescent="0.25">
      <c r="A5" s="36" t="s">
        <v>3</v>
      </c>
      <c r="B5" s="99" t="str">
        <f>'AUTOS  NOTA 322'!B4:C4</f>
        <v>HECTOR WILLIAM BORDA PATIÑO, HECTOR JULIO BORDA AVILA, ALLIANZ SEGUROS S.A.</v>
      </c>
      <c r="C5" s="99"/>
    </row>
    <row r="6" spans="1:9" ht="15" customHeight="1" x14ac:dyDescent="0.25">
      <c r="A6" s="36" t="s">
        <v>4</v>
      </c>
      <c r="B6" s="99" t="str">
        <f>'AUTOS  NOTA 322'!B5:C5</f>
        <v>MARY FELY MARIN (MAMÁ), ELKIN BELTRAN RAMIREZ (PAPÁ)</v>
      </c>
      <c r="C6" s="99"/>
    </row>
    <row r="7" spans="1:9" x14ac:dyDescent="0.25">
      <c r="A7" s="36" t="s">
        <v>5</v>
      </c>
      <c r="B7" s="99" t="str">
        <f>'AUTOS  NOTA 322'!B6:C6</f>
        <v>LLAMADA EN GARANTIA</v>
      </c>
      <c r="C7" s="99"/>
    </row>
    <row r="8" spans="1:9" x14ac:dyDescent="0.25">
      <c r="A8" s="38" t="s">
        <v>119</v>
      </c>
      <c r="B8" s="99" t="str">
        <f>'AUTOS  NOTA 322'!B7:C8</f>
        <v xml:space="preserve">JOHAN SEBASTIAN BELTRAN MARIN </v>
      </c>
      <c r="C8" s="99"/>
    </row>
    <row r="9" spans="1:9" ht="30" x14ac:dyDescent="0.25">
      <c r="A9" s="36" t="s">
        <v>69</v>
      </c>
      <c r="B9" s="97">
        <f>SUM(C11,C12,C14,C15,C17)</f>
        <v>1585199616</v>
      </c>
      <c r="C9" s="98"/>
    </row>
    <row r="10" spans="1:9" x14ac:dyDescent="0.25">
      <c r="A10" s="100" t="s">
        <v>70</v>
      </c>
      <c r="B10" s="89" t="s">
        <v>71</v>
      </c>
      <c r="C10" s="90"/>
    </row>
    <row r="11" spans="1:9" x14ac:dyDescent="0.25">
      <c r="A11" s="100"/>
      <c r="B11" s="37" t="s">
        <v>72</v>
      </c>
      <c r="C11" s="32">
        <v>42025616</v>
      </c>
    </row>
    <row r="12" spans="1:9" x14ac:dyDescent="0.25">
      <c r="A12" s="100"/>
      <c r="B12" s="37" t="s">
        <v>73</v>
      </c>
      <c r="C12" s="32">
        <v>1000000</v>
      </c>
    </row>
    <row r="13" spans="1:9" x14ac:dyDescent="0.25">
      <c r="A13" s="100"/>
      <c r="B13" s="89"/>
      <c r="C13" s="90"/>
    </row>
    <row r="14" spans="1:9" x14ac:dyDescent="0.25">
      <c r="A14" s="100"/>
      <c r="B14" s="37" t="s">
        <v>116</v>
      </c>
      <c r="C14" s="40">
        <v>248434800</v>
      </c>
    </row>
    <row r="15" spans="1:9" x14ac:dyDescent="0.25">
      <c r="A15" s="100"/>
      <c r="B15" s="37" t="s">
        <v>117</v>
      </c>
      <c r="C15" s="40">
        <v>1293739200</v>
      </c>
      <c r="E15" t="s">
        <v>75</v>
      </c>
      <c r="F15" s="22">
        <v>0.7</v>
      </c>
    </row>
    <row r="16" spans="1:9" x14ac:dyDescent="0.25">
      <c r="A16" s="100"/>
      <c r="B16" s="89" t="s">
        <v>76</v>
      </c>
      <c r="C16" s="90"/>
      <c r="E16" t="s">
        <v>77</v>
      </c>
      <c r="F16" s="23">
        <v>0.3</v>
      </c>
      <c r="I16" s="25"/>
    </row>
    <row r="17" spans="1:9" x14ac:dyDescent="0.25">
      <c r="A17" s="100"/>
      <c r="B17" s="37"/>
      <c r="C17" s="41"/>
      <c r="F17" s="26"/>
      <c r="I17" s="25"/>
    </row>
    <row r="18" spans="1:9" ht="23.25" customHeight="1" x14ac:dyDescent="0.25">
      <c r="A18" s="39" t="s">
        <v>78</v>
      </c>
      <c r="B18" s="84" t="s">
        <v>79</v>
      </c>
      <c r="C18" s="85"/>
    </row>
    <row r="19" spans="1:9" ht="60" x14ac:dyDescent="0.25">
      <c r="A19" s="36" t="s">
        <v>80</v>
      </c>
      <c r="B19" s="91" t="s">
        <v>176</v>
      </c>
      <c r="C19" s="92"/>
    </row>
    <row r="20" spans="1:9" ht="15" customHeight="1" x14ac:dyDescent="0.25">
      <c r="A20" s="21" t="s">
        <v>81</v>
      </c>
      <c r="B20" s="86">
        <f>((C22+C23+C25+C26+C30+C28+C32+C34+C29+C33)-C37)*C36*C38</f>
        <v>273500000</v>
      </c>
      <c r="C20" s="86"/>
    </row>
    <row r="21" spans="1:9" x14ac:dyDescent="0.25">
      <c r="A21" s="7" t="s">
        <v>82</v>
      </c>
      <c r="B21" s="93" t="s">
        <v>71</v>
      </c>
      <c r="C21" s="94"/>
    </row>
    <row r="22" spans="1:9" x14ac:dyDescent="0.25">
      <c r="A22" s="95"/>
      <c r="B22" s="37" t="s">
        <v>72</v>
      </c>
      <c r="C22" s="32">
        <v>0</v>
      </c>
    </row>
    <row r="23" spans="1:9" x14ac:dyDescent="0.25">
      <c r="A23" s="96"/>
      <c r="B23" s="37" t="s">
        <v>73</v>
      </c>
      <c r="C23" s="32">
        <v>0</v>
      </c>
    </row>
    <row r="24" spans="1:9" x14ac:dyDescent="0.25">
      <c r="A24" s="96"/>
      <c r="B24" s="89" t="s">
        <v>74</v>
      </c>
      <c r="C24" s="90"/>
    </row>
    <row r="25" spans="1:9" x14ac:dyDescent="0.25">
      <c r="A25" s="96"/>
      <c r="B25" s="37" t="s">
        <v>116</v>
      </c>
      <c r="C25" s="32">
        <v>150000000</v>
      </c>
    </row>
    <row r="26" spans="1:9" ht="29.1" customHeight="1" x14ac:dyDescent="0.25">
      <c r="A26" s="96"/>
      <c r="B26" s="37" t="s">
        <v>118</v>
      </c>
      <c r="C26" s="32">
        <v>125000000</v>
      </c>
    </row>
    <row r="27" spans="1:9" x14ac:dyDescent="0.25">
      <c r="A27" s="96"/>
      <c r="B27" s="89"/>
      <c r="C27" s="90"/>
    </row>
    <row r="28" spans="1:9" x14ac:dyDescent="0.25">
      <c r="A28" s="96"/>
      <c r="B28" s="37" t="s">
        <v>156</v>
      </c>
      <c r="C28" s="32">
        <v>0</v>
      </c>
    </row>
    <row r="29" spans="1:9" x14ac:dyDescent="0.25">
      <c r="A29" s="96"/>
      <c r="B29" s="37" t="s">
        <v>72</v>
      </c>
      <c r="C29" s="32">
        <v>0</v>
      </c>
    </row>
    <row r="30" spans="1:9" x14ac:dyDescent="0.25">
      <c r="A30" s="96"/>
      <c r="B30" s="37" t="s">
        <v>73</v>
      </c>
      <c r="C30" s="32">
        <v>0</v>
      </c>
    </row>
    <row r="31" spans="1:9" x14ac:dyDescent="0.25">
      <c r="A31" s="96"/>
      <c r="B31" s="89" t="s">
        <v>149</v>
      </c>
      <c r="C31" s="90"/>
    </row>
    <row r="32" spans="1:9" x14ac:dyDescent="0.25">
      <c r="A32" s="96"/>
      <c r="B32" s="37"/>
      <c r="C32" s="32"/>
    </row>
    <row r="33" spans="1:3" x14ac:dyDescent="0.25">
      <c r="A33" s="96"/>
      <c r="B33" s="37" t="s">
        <v>72</v>
      </c>
      <c r="C33" s="32">
        <v>0</v>
      </c>
    </row>
    <row r="34" spans="1:3" x14ac:dyDescent="0.25">
      <c r="A34" s="96"/>
      <c r="B34" s="37" t="s">
        <v>73</v>
      </c>
      <c r="C34" s="32">
        <v>0</v>
      </c>
    </row>
    <row r="35" spans="1:3" x14ac:dyDescent="0.25">
      <c r="A35" s="96"/>
      <c r="B35" s="89" t="s">
        <v>136</v>
      </c>
      <c r="C35" s="90"/>
    </row>
    <row r="36" spans="1:3" x14ac:dyDescent="0.25">
      <c r="A36" s="96"/>
      <c r="B36" s="37" t="s">
        <v>152</v>
      </c>
      <c r="C36" s="33">
        <v>1</v>
      </c>
    </row>
    <row r="37" spans="1:3" x14ac:dyDescent="0.25">
      <c r="A37" s="96"/>
      <c r="B37" s="37" t="s">
        <v>137</v>
      </c>
      <c r="C37" s="34">
        <v>1500000</v>
      </c>
    </row>
    <row r="38" spans="1:3" x14ac:dyDescent="0.25">
      <c r="A38" s="96"/>
      <c r="B38" s="37" t="s">
        <v>155</v>
      </c>
      <c r="C38" s="33">
        <v>1</v>
      </c>
    </row>
    <row r="39" spans="1:3" x14ac:dyDescent="0.25">
      <c r="A39" s="24" t="s">
        <v>83</v>
      </c>
      <c r="B39" s="86">
        <f>IFERROR(B20*(VLOOKUP(B18,E15:F17,2,0)),16666)</f>
        <v>16666</v>
      </c>
      <c r="C39" s="86"/>
    </row>
    <row r="40" spans="1:3" ht="93" customHeight="1" x14ac:dyDescent="0.25">
      <c r="A40" s="36" t="s">
        <v>150</v>
      </c>
      <c r="B40" s="87" t="s">
        <v>177</v>
      </c>
      <c r="C40" s="88"/>
    </row>
    <row r="41" spans="1:3" ht="211.5" customHeight="1" x14ac:dyDescent="0.25">
      <c r="A41" s="36" t="s">
        <v>84</v>
      </c>
      <c r="B41" s="82" t="s">
        <v>178</v>
      </c>
      <c r="C41" s="83"/>
    </row>
    <row r="42" spans="1:3" ht="26.1" customHeight="1" x14ac:dyDescent="0.25">
      <c r="A42" s="43" t="s">
        <v>141</v>
      </c>
      <c r="B42" s="43"/>
      <c r="C42" s="43"/>
    </row>
    <row r="43" spans="1:3" x14ac:dyDescent="0.25">
      <c r="A43" s="42" t="s">
        <v>142</v>
      </c>
      <c r="B43" s="81"/>
      <c r="C43" s="81"/>
    </row>
    <row r="44" spans="1:3" ht="41.1" customHeight="1" x14ac:dyDescent="0.25">
      <c r="A44" s="42" t="s">
        <v>140</v>
      </c>
      <c r="B44" s="81"/>
      <c r="C44" s="81"/>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topLeftCell="A5" workbookViewId="0">
      <selection activeCell="B9" sqref="B9:C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80" t="s">
        <v>85</v>
      </c>
      <c r="B1" s="80"/>
      <c r="C1" s="80"/>
    </row>
    <row r="2" spans="1:3" x14ac:dyDescent="0.25">
      <c r="A2" s="20" t="s">
        <v>29</v>
      </c>
      <c r="B2" s="70">
        <f>'AUTOS NOTA 324'!B2:C2</f>
        <v>83487532</v>
      </c>
      <c r="C2" s="71"/>
    </row>
    <row r="3" spans="1:3" x14ac:dyDescent="0.25">
      <c r="A3" s="5" t="s">
        <v>1</v>
      </c>
      <c r="B3" s="46" t="str">
        <f>'AUTOS  NOTA 322'!B2:C2</f>
        <v>110013103038-2022-00081-00</v>
      </c>
      <c r="C3" s="46"/>
    </row>
    <row r="4" spans="1:3" x14ac:dyDescent="0.25">
      <c r="A4" s="5" t="s">
        <v>2</v>
      </c>
      <c r="B4" s="46" t="str">
        <f>'AUTOS  NOTA 322'!B3:C3</f>
        <v xml:space="preserve">JUZGADO 38 CIVIL DEL CIRCUITO DE BOGOTA </v>
      </c>
      <c r="C4" s="46"/>
    </row>
    <row r="5" spans="1:3" x14ac:dyDescent="0.25">
      <c r="A5" s="5" t="s">
        <v>3</v>
      </c>
      <c r="B5" s="46" t="str">
        <f>'AUTOS  NOTA 322'!B4:C4</f>
        <v>HECTOR WILLIAM BORDA PATIÑO, HECTOR JULIO BORDA AVILA, ALLIANZ SEGUROS S.A.</v>
      </c>
      <c r="C5" s="46"/>
    </row>
    <row r="6" spans="1:3" ht="15" customHeight="1" x14ac:dyDescent="0.25">
      <c r="A6" s="5" t="s">
        <v>4</v>
      </c>
      <c r="B6" s="46" t="str">
        <f>'AUTOS  NOTA 322'!B5:C5</f>
        <v>MARY FELY MARIN (MAMÁ), ELKIN BELTRAN RAMIREZ (PAPÁ)</v>
      </c>
      <c r="C6" s="46"/>
    </row>
    <row r="7" spans="1:3" ht="15" customHeight="1" x14ac:dyDescent="0.25">
      <c r="A7" s="5" t="s">
        <v>5</v>
      </c>
      <c r="B7" s="46" t="str">
        <f>'AUTOS  NOTA 322'!B6:C6</f>
        <v>LLAMADA EN GARANTIA</v>
      </c>
      <c r="C7" s="46"/>
    </row>
    <row r="8" spans="1:3" ht="15" customHeight="1" x14ac:dyDescent="0.25">
      <c r="A8" s="31" t="s">
        <v>119</v>
      </c>
      <c r="B8" s="46" t="str">
        <f>'AUTOS  NOTA 322'!B7:C8</f>
        <v xml:space="preserve">JOHAN SEBASTIAN BELTRAN MARIN </v>
      </c>
      <c r="C8" s="46"/>
    </row>
    <row r="9" spans="1:3" ht="18.95" customHeight="1" x14ac:dyDescent="0.25">
      <c r="A9" s="5" t="s">
        <v>120</v>
      </c>
      <c r="B9" s="46" t="s">
        <v>79</v>
      </c>
      <c r="C9" s="46"/>
    </row>
    <row r="10" spans="1:3" x14ac:dyDescent="0.25">
      <c r="A10" s="7" t="s">
        <v>82</v>
      </c>
      <c r="B10" s="103">
        <f>'AUTOS NOTA 324'!B20:C20</f>
        <v>273500000</v>
      </c>
      <c r="C10" s="103"/>
    </row>
    <row r="11" spans="1:3" x14ac:dyDescent="0.25">
      <c r="A11" s="7" t="s">
        <v>139</v>
      </c>
      <c r="B11" s="104">
        <f>'AUTOS NOTA 324'!B39:C39</f>
        <v>16666</v>
      </c>
      <c r="C11" s="46"/>
    </row>
    <row r="12" spans="1:3" ht="30" x14ac:dyDescent="0.25">
      <c r="A12" s="7" t="s">
        <v>86</v>
      </c>
      <c r="B12" s="101"/>
      <c r="C12" s="102"/>
    </row>
    <row r="13" spans="1:3" ht="45" x14ac:dyDescent="0.25">
      <c r="A13" s="5" t="s">
        <v>87</v>
      </c>
      <c r="B13" s="46"/>
      <c r="C13" s="46"/>
    </row>
    <row r="14" spans="1:3" ht="45" x14ac:dyDescent="0.25">
      <c r="A14" s="5" t="s">
        <v>88</v>
      </c>
      <c r="B14" s="46"/>
      <c r="C14" s="46"/>
    </row>
    <row r="15" spans="1:3" x14ac:dyDescent="0.25">
      <c r="A15" s="5" t="s">
        <v>89</v>
      </c>
      <c r="B15" s="6"/>
      <c r="C15" s="6"/>
    </row>
    <row r="16" spans="1:3" x14ac:dyDescent="0.25">
      <c r="A16" s="7" t="s">
        <v>90</v>
      </c>
      <c r="B16" s="46"/>
      <c r="C16" s="46"/>
    </row>
    <row r="17" spans="1:3" x14ac:dyDescent="0.25">
      <c r="A17" s="6" t="s">
        <v>91</v>
      </c>
      <c r="B17" s="102"/>
      <c r="C17" s="102"/>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2578125" defaultRowHeight="15" x14ac:dyDescent="0.25"/>
  <cols>
    <col min="4" max="4" width="20.140625" bestFit="1" customWidth="1"/>
    <col min="5" max="5" width="42.85546875" bestFit="1" customWidth="1"/>
    <col min="12" max="12" width="30.5703125" customWidth="1"/>
    <col min="13" max="13" width="16" customWidth="1"/>
  </cols>
  <sheetData>
    <row r="1" spans="1:15" x14ac:dyDescent="0.25">
      <c r="A1" s="9" t="s">
        <v>32</v>
      </c>
      <c r="B1" t="s">
        <v>35</v>
      </c>
      <c r="C1" s="9" t="s">
        <v>37</v>
      </c>
      <c r="D1" s="9" t="s">
        <v>92</v>
      </c>
      <c r="E1" s="3" t="s">
        <v>43</v>
      </c>
      <c r="F1" s="2" t="s">
        <v>75</v>
      </c>
      <c r="G1" s="4">
        <v>0</v>
      </c>
      <c r="H1" t="s">
        <v>13</v>
      </c>
      <c r="I1" t="s">
        <v>93</v>
      </c>
      <c r="K1" t="s">
        <v>121</v>
      </c>
      <c r="L1" s="30" t="s">
        <v>153</v>
      </c>
      <c r="M1" t="s">
        <v>94</v>
      </c>
      <c r="N1" t="s">
        <v>75</v>
      </c>
      <c r="O1" t="s">
        <v>143</v>
      </c>
    </row>
    <row r="2" spans="1:15" x14ac:dyDescent="0.25">
      <c r="A2" t="s">
        <v>94</v>
      </c>
      <c r="B2" t="s">
        <v>45</v>
      </c>
      <c r="C2" t="s">
        <v>95</v>
      </c>
      <c r="D2" s="2" t="s">
        <v>96</v>
      </c>
      <c r="E2" s="1" t="s">
        <v>97</v>
      </c>
      <c r="F2" s="2" t="s">
        <v>79</v>
      </c>
      <c r="G2" s="4">
        <v>0.7</v>
      </c>
      <c r="H2" t="s">
        <v>14</v>
      </c>
      <c r="I2" t="s">
        <v>98</v>
      </c>
      <c r="K2" t="s">
        <v>122</v>
      </c>
      <c r="L2" s="30" t="s">
        <v>123</v>
      </c>
      <c r="M2" t="s">
        <v>99</v>
      </c>
      <c r="N2" t="s">
        <v>77</v>
      </c>
      <c r="O2" t="s">
        <v>45</v>
      </c>
    </row>
    <row r="3" spans="1:15" x14ac:dyDescent="0.25">
      <c r="A3" t="s">
        <v>99</v>
      </c>
      <c r="C3" t="s">
        <v>100</v>
      </c>
      <c r="D3" s="2" t="s">
        <v>101</v>
      </c>
      <c r="E3" s="1" t="s">
        <v>102</v>
      </c>
      <c r="F3" s="2" t="s">
        <v>77</v>
      </c>
      <c r="G3" s="4">
        <v>0.3</v>
      </c>
      <c r="H3" t="s">
        <v>103</v>
      </c>
      <c r="I3" t="s">
        <v>104</v>
      </c>
      <c r="L3" s="30" t="s">
        <v>124</v>
      </c>
      <c r="M3" t="s">
        <v>105</v>
      </c>
      <c r="N3" t="s">
        <v>79</v>
      </c>
    </row>
    <row r="4" spans="1:15" x14ac:dyDescent="0.25">
      <c r="A4" t="s">
        <v>105</v>
      </c>
      <c r="C4" t="s">
        <v>38</v>
      </c>
      <c r="E4" s="1" t="s">
        <v>106</v>
      </c>
      <c r="H4" t="s">
        <v>107</v>
      </c>
      <c r="I4" t="s">
        <v>18</v>
      </c>
      <c r="L4" t="s">
        <v>125</v>
      </c>
    </row>
    <row r="5" spans="1:15" x14ac:dyDescent="0.25">
      <c r="A5" t="s">
        <v>108</v>
      </c>
      <c r="E5" s="1" t="s">
        <v>109</v>
      </c>
      <c r="H5" t="s">
        <v>110</v>
      </c>
      <c r="I5" t="s">
        <v>111</v>
      </c>
      <c r="L5" s="30" t="s">
        <v>126</v>
      </c>
    </row>
    <row r="6" spans="1:15" x14ac:dyDescent="0.25">
      <c r="E6" s="1" t="s">
        <v>112</v>
      </c>
      <c r="I6" t="s">
        <v>113</v>
      </c>
      <c r="L6" s="30" t="s">
        <v>154</v>
      </c>
    </row>
    <row r="7" spans="1:15" x14ac:dyDescent="0.25">
      <c r="E7" s="1" t="s">
        <v>114</v>
      </c>
      <c r="I7" t="s">
        <v>146</v>
      </c>
      <c r="L7" s="30" t="s">
        <v>127</v>
      </c>
    </row>
    <row r="8" spans="1:15" x14ac:dyDescent="0.25">
      <c r="E8" s="1" t="s">
        <v>115</v>
      </c>
      <c r="L8" s="30" t="s">
        <v>148</v>
      </c>
    </row>
    <row r="9" spans="1:15" x14ac:dyDescent="0.25">
      <c r="L9" s="30" t="s">
        <v>128</v>
      </c>
    </row>
    <row r="10" spans="1:15" x14ac:dyDescent="0.25">
      <c r="L10" s="30" t="s">
        <v>129</v>
      </c>
    </row>
    <row r="11" spans="1:15" x14ac:dyDescent="0.25">
      <c r="L11" s="30" t="s">
        <v>130</v>
      </c>
    </row>
    <row r="12" spans="1:15" x14ac:dyDescent="0.25">
      <c r="L12" s="30" t="s">
        <v>131</v>
      </c>
    </row>
    <row r="13" spans="1:15" x14ac:dyDescent="0.25">
      <c r="L13" s="30" t="s">
        <v>151</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valentina peña</cp:lastModifiedBy>
  <cp:revision/>
  <dcterms:created xsi:type="dcterms:W3CDTF">2020-12-07T14:41:17Z</dcterms:created>
  <dcterms:modified xsi:type="dcterms:W3CDTF">2024-01-05T22:24:02Z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