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_\Downloads\"/>
    </mc:Choice>
  </mc:AlternateContent>
  <bookViews>
    <workbookView xWindow="-110" yWindow="-110" windowWidth="19420" windowHeight="10300"/>
  </bookViews>
  <sheets>
    <sheet name="LUCRO CESANTE LESIONE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23" i="1"/>
  <c r="C21" i="1"/>
  <c r="C22" i="1" s="1"/>
  <c r="C9" i="1"/>
  <c r="C12" i="1" s="1"/>
  <c r="F22" i="1"/>
  <c r="F21" i="1"/>
  <c r="C24" i="1" l="1"/>
  <c r="F23" i="1" s="1"/>
  <c r="H21" i="1" s="1"/>
  <c r="C10" i="1"/>
  <c r="C15" i="1" s="1"/>
  <c r="J21" i="1" l="1"/>
</calcChain>
</file>

<file path=xl/comments1.xml><?xml version="1.0" encoding="utf-8"?>
<comments xmlns="http://schemas.openxmlformats.org/spreadsheetml/2006/main">
  <authors>
    <author>Alejandro Herrera</author>
  </authors>
  <commentList>
    <comment ref="B5" authorId="0" shapeId="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<sst xmlns="http://schemas.openxmlformats.org/spreadsheetml/2006/main" count="28" uniqueCount="28">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</sst>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 numFmtId="167" formatCode="_-&quot;$&quot;\ * #,##0.0000_-;\-&quot;$&quot;\ * #,##0.0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42" fontId="0" fillId="0" borderId="0" xfId="1" applyFont="1"/>
    <xf numFmtId="4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0" fillId="0" borderId="3" xfId="1" applyFont="1" applyBorder="1" applyAlignment="1">
      <alignment horizontal="right" vertical="center"/>
    </xf>
    <xf numFmtId="42" fontId="0" fillId="0" borderId="1" xfId="1" applyFont="1" applyBorder="1" applyAlignment="1">
      <alignment horizontal="right" vertical="center"/>
    </xf>
    <xf numFmtId="0" fontId="2" fillId="0" borderId="0" xfId="0" applyFont="1"/>
    <xf numFmtId="0" fontId="0" fillId="0" borderId="4" xfId="0" applyBorder="1"/>
    <xf numFmtId="164" fontId="0" fillId="0" borderId="6"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42" fontId="0" fillId="0" borderId="9" xfId="1"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7" xfId="0" applyFont="1" applyBorder="1"/>
    <xf numFmtId="165" fontId="0" fillId="0" borderId="8" xfId="0" applyNumberFormat="1" applyBorder="1"/>
    <xf numFmtId="166" fontId="0" fillId="0" borderId="1" xfId="0" applyNumberFormat="1" applyBorder="1"/>
    <xf numFmtId="165" fontId="0" fillId="0" borderId="1" xfId="0" applyNumberFormat="1" applyBorder="1"/>
    <xf numFmtId="165" fontId="0" fillId="0" borderId="6" xfId="0" applyNumberFormat="1" applyBorder="1"/>
    <xf numFmtId="14" fontId="0" fillId="0" borderId="1" xfId="0" applyNumberFormat="1" applyBorder="1"/>
    <xf numFmtId="44" fontId="0" fillId="0" borderId="0" xfId="0" applyNumberFormat="1"/>
    <xf numFmtId="164" fontId="0" fillId="0" borderId="1" xfId="1" applyNumberFormat="1" applyFont="1" applyBorder="1"/>
    <xf numFmtId="0" fontId="5" fillId="2" borderId="1" xfId="0" applyFont="1" applyFill="1" applyBorder="1" applyAlignment="1">
      <alignment horizontal="center" vertical="center"/>
    </xf>
    <xf numFmtId="2" fontId="0" fillId="0" borderId="8" xfId="0" applyNumberFormat="1" applyBorder="1"/>
    <xf numFmtId="10" fontId="0" fillId="0" borderId="1" xfId="2" applyNumberFormat="1" applyFont="1" applyBorder="1" applyAlignment="1">
      <alignment horizontal="right" vertical="center"/>
    </xf>
    <xf numFmtId="10" fontId="0" fillId="0" borderId="1" xfId="0" applyNumberFormat="1" applyBorder="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44" fontId="0" fillId="0" borderId="0" xfId="3" applyFont="1"/>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7" fontId="0" fillId="0" borderId="5" xfId="1" applyNumberFormat="1" applyFont="1" applyBorder="1" applyAlignment="1">
      <alignment horizontal="center"/>
    </xf>
    <xf numFmtId="167" fontId="0" fillId="0" borderId="6" xfId="1" applyNumberFormat="1" applyFont="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2"/>
  <sheetViews>
    <sheetView tabSelected="1" topLeftCell="C13" zoomScale="105" zoomScaleNormal="96" workbookViewId="0">
      <selection activeCell="H21" sqref="H21"/>
    </sheetView>
  </sheetViews>
  <sheetFormatPr baseColWidth="10" defaultRowHeight="14.5" x14ac:dyDescent="0.35"/>
  <cols>
    <col min="1" max="1" width="9.26953125" customWidth="1"/>
    <col min="2" max="2" width="30.1796875" customWidth="1"/>
    <col min="3" max="3" width="18.26953125" customWidth="1"/>
    <col min="4" max="4" width="7.54296875" customWidth="1"/>
    <col min="5" max="5" width="19.1796875" customWidth="1"/>
    <col min="6" max="6" width="21.7265625" customWidth="1"/>
    <col min="7" max="7" width="8.26953125" customWidth="1"/>
    <col min="8" max="8" width="29.7265625" customWidth="1"/>
    <col min="9" max="9" width="7.7265625" customWidth="1"/>
    <col min="11" max="11" width="16" customWidth="1"/>
  </cols>
  <sheetData>
    <row r="1" spans="2:9" ht="15" thickBot="1" x14ac:dyDescent="0.4"/>
    <row r="2" spans="2:9" ht="21.5" thickBot="1" x14ac:dyDescent="0.4">
      <c r="B2" s="38" t="s">
        <v>12</v>
      </c>
      <c r="C2" s="39"/>
    </row>
    <row r="3" spans="2:9" ht="15" thickBot="1" x14ac:dyDescent="0.4">
      <c r="B3" s="14" t="s">
        <v>8</v>
      </c>
      <c r="C3" s="13">
        <v>664350</v>
      </c>
    </row>
    <row r="4" spans="2:9" ht="15" thickBot="1" x14ac:dyDescent="0.4">
      <c r="B4" s="14" t="s">
        <v>9</v>
      </c>
      <c r="C4" s="30">
        <v>0.2</v>
      </c>
    </row>
    <row r="5" spans="2:9" ht="15" thickBot="1" x14ac:dyDescent="0.4">
      <c r="B5" s="14" t="s">
        <v>10</v>
      </c>
      <c r="C5" s="8">
        <v>147.9</v>
      </c>
      <c r="D5" s="33"/>
      <c r="E5" s="31" t="s">
        <v>23</v>
      </c>
    </row>
    <row r="6" spans="2:9" ht="15" thickBot="1" x14ac:dyDescent="0.4">
      <c r="B6" s="14" t="s">
        <v>11</v>
      </c>
      <c r="C6" s="10">
        <v>88.05</v>
      </c>
      <c r="D6" s="33"/>
      <c r="E6" s="32" t="s">
        <v>24</v>
      </c>
    </row>
    <row r="7" spans="2:9" ht="15" thickBot="1" x14ac:dyDescent="0.4">
      <c r="B7" s="12" t="s">
        <v>13</v>
      </c>
      <c r="C7" s="15">
        <v>33812</v>
      </c>
    </row>
    <row r="8" spans="2:9" ht="15" thickBot="1" x14ac:dyDescent="0.4">
      <c r="B8" s="14" t="s">
        <v>14</v>
      </c>
      <c r="C8" s="15">
        <v>42355</v>
      </c>
      <c r="F8" s="16"/>
    </row>
    <row r="9" spans="2:9" ht="15" thickBot="1" x14ac:dyDescent="0.4">
      <c r="B9" s="14" t="s">
        <v>17</v>
      </c>
      <c r="C9" s="20">
        <f>YEARFRAC(C7,C8,1)</f>
        <v>23.389459274469541</v>
      </c>
      <c r="G9" s="18"/>
    </row>
    <row r="10" spans="2:9" ht="15" thickBot="1" x14ac:dyDescent="0.4">
      <c r="B10" s="14" t="s">
        <v>19</v>
      </c>
      <c r="C10" s="20">
        <f>C9*12</f>
        <v>280.67351129363448</v>
      </c>
      <c r="G10" s="18"/>
    </row>
    <row r="11" spans="2:9" ht="15" thickBot="1" x14ac:dyDescent="0.4">
      <c r="B11" s="14" t="s">
        <v>15</v>
      </c>
      <c r="C11" s="28">
        <v>62.2</v>
      </c>
      <c r="G11" s="18"/>
    </row>
    <row r="12" spans="2:9" ht="15" thickBot="1" x14ac:dyDescent="0.4">
      <c r="B12" s="19" t="s">
        <v>16</v>
      </c>
      <c r="C12" s="22">
        <f>(C11+C9)*12</f>
        <v>1027.0735112936345</v>
      </c>
    </row>
    <row r="13" spans="2:9" ht="15" thickBot="1" x14ac:dyDescent="0.4">
      <c r="B13" s="14" t="s">
        <v>18</v>
      </c>
      <c r="C13" s="24">
        <v>45744</v>
      </c>
    </row>
    <row r="14" spans="2:9" ht="15" thickBot="1" x14ac:dyDescent="0.4">
      <c r="B14" s="14" t="s">
        <v>25</v>
      </c>
      <c r="C14" s="23">
        <f>YEARFRAC(C8,C13,1)*12</f>
        <v>111.3359880537581</v>
      </c>
      <c r="D14" s="18"/>
    </row>
    <row r="15" spans="2:9" ht="15" thickBot="1" x14ac:dyDescent="0.4">
      <c r="B15" s="14" t="s">
        <v>26</v>
      </c>
      <c r="C15" s="20">
        <f>C12-(C10+C14)</f>
        <v>635.06401194624186</v>
      </c>
    </row>
    <row r="16" spans="2:9" ht="15" thickBot="1" x14ac:dyDescent="0.4">
      <c r="B16" s="14" t="s">
        <v>20</v>
      </c>
      <c r="C16" s="21">
        <v>4.86755E-3</v>
      </c>
      <c r="I16" s="17"/>
    </row>
    <row r="17" spans="2:11" x14ac:dyDescent="0.35">
      <c r="B17" s="7"/>
    </row>
    <row r="18" spans="2:11" s="7" customFormat="1" ht="15" thickBot="1" x14ac:dyDescent="0.4"/>
    <row r="19" spans="2:11" hidden="1" x14ac:dyDescent="0.35"/>
    <row r="20" spans="2:11" ht="34.5" customHeight="1" thickBot="1" x14ac:dyDescent="0.4">
      <c r="B20" s="35" t="s">
        <v>2</v>
      </c>
      <c r="C20" s="36"/>
      <c r="E20" s="35" t="s">
        <v>7</v>
      </c>
      <c r="F20" s="37"/>
      <c r="H20" s="27" t="s">
        <v>21</v>
      </c>
      <c r="J20" s="40" t="s">
        <v>22</v>
      </c>
      <c r="K20" s="41"/>
    </row>
    <row r="21" spans="2:11" ht="24" customHeight="1" thickBot="1" x14ac:dyDescent="0.4">
      <c r="B21" s="3" t="s">
        <v>1</v>
      </c>
      <c r="C21" s="5">
        <f>C3</f>
        <v>664350</v>
      </c>
      <c r="E21" s="4" t="s">
        <v>5</v>
      </c>
      <c r="F21" s="10">
        <f>C5</f>
        <v>147.9</v>
      </c>
      <c r="H21" s="26">
        <f>F23*((1.00486755^C14)-1)/C16</f>
        <v>41098534.043123186</v>
      </c>
      <c r="J21" s="42">
        <f>F23*((1.00486755^C15)-1)/(C16*(1.004867)^C15)</f>
        <v>54709232.531617448</v>
      </c>
      <c r="K21" s="43"/>
    </row>
    <row r="22" spans="2:11" ht="29.5" thickBot="1" x14ac:dyDescent="0.4">
      <c r="B22" s="3" t="s">
        <v>0</v>
      </c>
      <c r="C22" s="6">
        <f>C21*1.25</f>
        <v>830437.5</v>
      </c>
      <c r="E22" s="4" t="s">
        <v>6</v>
      </c>
      <c r="F22" s="10">
        <f>C6</f>
        <v>88.05</v>
      </c>
    </row>
    <row r="23" spans="2:11" ht="35.25" customHeight="1" thickBot="1" x14ac:dyDescent="0.4">
      <c r="B23" s="4" t="s">
        <v>27</v>
      </c>
      <c r="C23" s="29">
        <f>C4</f>
        <v>0.2</v>
      </c>
      <c r="E23" s="11" t="s">
        <v>3</v>
      </c>
      <c r="F23" s="9">
        <f>C24*(F21/F22)</f>
        <v>278981.7291311755</v>
      </c>
      <c r="H23" s="25"/>
    </row>
    <row r="24" spans="2:11" ht="23.25" customHeight="1" thickBot="1" x14ac:dyDescent="0.4">
      <c r="B24" s="11" t="s">
        <v>4</v>
      </c>
      <c r="C24" s="6">
        <f>C22*(C23)</f>
        <v>166087.5</v>
      </c>
      <c r="G24" s="2"/>
      <c r="H24" s="2"/>
    </row>
    <row r="25" spans="2:11" x14ac:dyDescent="0.35">
      <c r="F25" s="34"/>
    </row>
    <row r="26" spans="2:11" x14ac:dyDescent="0.35">
      <c r="D26" s="2"/>
    </row>
    <row r="27" spans="2:11" x14ac:dyDescent="0.35">
      <c r="E27" s="1"/>
      <c r="I27" s="2"/>
    </row>
    <row r="28" spans="2:11" x14ac:dyDescent="0.35">
      <c r="C28" s="2"/>
    </row>
    <row r="30" spans="2:11" x14ac:dyDescent="0.35">
      <c r="E30" s="2"/>
    </row>
    <row r="31" spans="2:11" x14ac:dyDescent="0.35">
      <c r="E31" s="2"/>
    </row>
    <row r="32" spans="2:11" x14ac:dyDescent="0.35">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Cami Cardenas</cp:lastModifiedBy>
  <dcterms:created xsi:type="dcterms:W3CDTF">2020-04-27T21:08:38Z</dcterms:created>
  <dcterms:modified xsi:type="dcterms:W3CDTF">2025-03-28T15:25:45Z</dcterms:modified>
</cp:coreProperties>
</file>