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xr:revisionPtr revIDLastSave="0" documentId="13_ncr:1_{C2FFAC6A-DC58-449B-8EDE-B7AF0D88730C}" xr6:coauthVersionLast="47" xr6:coauthVersionMax="47" xr10:uidLastSave="{00000000-0000-0000-0000-000000000000}"/>
  <bookViews>
    <workbookView xWindow="-108" yWindow="-108" windowWidth="16608" windowHeight="8712" xr2:uid="{97AD8C44-535B-467E-8ECF-EB2D4B84746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D5" i="1"/>
  <c r="D16" i="1"/>
  <c r="D12" i="1"/>
  <c r="D14" i="1"/>
  <c r="D11" i="1"/>
  <c r="C18" i="1"/>
  <c r="D17" i="1"/>
  <c r="D15" i="1"/>
  <c r="D13" i="1"/>
  <c r="D10" i="1"/>
  <c r="D9" i="1"/>
  <c r="D7" i="1"/>
  <c r="D6" i="1"/>
  <c r="D4" i="1"/>
  <c r="D3" i="1"/>
  <c r="D2" i="1"/>
</calcChain>
</file>

<file path=xl/sharedStrings.xml><?xml version="1.0" encoding="utf-8"?>
<sst xmlns="http://schemas.openxmlformats.org/spreadsheetml/2006/main" count="7" uniqueCount="7">
  <si>
    <t>FECHA DE INICIO (IT)</t>
  </si>
  <si>
    <t xml:space="preserve">FECHA FINAL (IT) </t>
  </si>
  <si>
    <t xml:space="preserve">DIFEERENCIA </t>
  </si>
  <si>
    <t>INDEXACIÓN</t>
  </si>
  <si>
    <t xml:space="preserve">Notas: </t>
  </si>
  <si>
    <t>TOTAL</t>
  </si>
  <si>
    <t xml:space="preserve">1. En la sentencia se condenó a la ARL a reconocer y pagar la IPP por valor de $14.100.054, suma que deberá indexarse desde la ejecutoria de la sentencia hasta la fecha en que se realice le pago. Sobre la indexación de este rubro, es menester indicar que a la fecha no se encuentra ejecutoriada la sentencia, sin embargo, si se contabilizan los 15 días desde la publicación del edicto (17/5/2024) se asumiría que de no haberse presentado el R.C., la sentencia había quedado ejecutoriada el 06/06/2024 y si la fecha probable del pago se realiza en junio de la presente anualidad, no habría lugar a traer a valor presente los 14,100,054 por cuanto el IPC inicial y el IPC final sería el mismo.
2. En la sentencia se condenó a la ARL a reconocer y pagar las diferencias de las incapacidades temporales, sumas que deberán indexarse respecto de cada periodo hasta la fecha en que se realice el pago, por lo tanto, se procede a efectuar la liquidación teniendo en cuenta en el IPC inicial del periodo de causación de la incapacidad y el IPC final de mayo de 2024 como si el pago se fuera a efectuar en junio de 2024.
3. En el proceso se condenó a la ARL por concepto de costas y agencias en derecho por la suma de 1 SMMLV en cada instancia.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</si>
</sst>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3" fillId="3" borderId="1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12</xdr:row>
      <xdr:rowOff>133350</xdr:rowOff>
    </xdr:from>
    <xdr:to>
      <xdr:col>21</xdr:col>
      <xdr:colOff>620792</xdr:colOff>
      <xdr:row>28</xdr:row>
      <xdr:rowOff>95670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867A78-EB39-301E-7177-A3C44DE8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2419350"/>
          <a:ext cx="11946017" cy="301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A4DC-EEA8-4DD6-A8AD-C1F4754BF762}">
  <dimension ref="A1:Q25"/>
  <sheetViews>
    <sheetView tabSelected="1" workbookViewId="0">
      <selection activeCell="D17" sqref="D17"/>
    </sheetView>
  </sheetViews>
  <sheetFormatPr baseColWidth="10" defaultColWidth="11.44140625" defaultRowHeight="14.4" x14ac:dyDescent="0.3"/>
  <cols>
    <col min="1" max="1" width="26" customWidth="1"/>
    <col min="2" max="2" width="19.44140625" customWidth="1"/>
    <col min="3" max="3" width="24.88671875" customWidth="1"/>
    <col min="4" max="4" width="27.6640625" customWidth="1"/>
  </cols>
  <sheetData>
    <row r="1" spans="1:17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17" x14ac:dyDescent="0.3">
      <c r="A2" s="3">
        <v>42926</v>
      </c>
      <c r="B2" s="3">
        <v>42930</v>
      </c>
      <c r="C2" s="4">
        <v>72561</v>
      </c>
      <c r="D2" s="5">
        <f>C2*(142.92/96.18)</f>
        <v>107823.02058640048</v>
      </c>
    </row>
    <row r="3" spans="1:17" x14ac:dyDescent="0.3">
      <c r="A3" s="3">
        <v>42933</v>
      </c>
      <c r="B3" s="3">
        <v>42934</v>
      </c>
      <c r="C3" s="4">
        <v>9352</v>
      </c>
      <c r="D3" s="5">
        <f>C3*(142.92/96.18)</f>
        <v>13896.733624454146</v>
      </c>
    </row>
    <row r="4" spans="1:17" x14ac:dyDescent="0.3">
      <c r="A4" s="3">
        <v>42971</v>
      </c>
      <c r="B4" s="3">
        <v>42975</v>
      </c>
      <c r="C4" s="4">
        <v>72561</v>
      </c>
      <c r="D4" s="5">
        <f>C4*(142.92/96.32)</f>
        <v>107666.30107973421</v>
      </c>
      <c r="G4" s="1" t="s">
        <v>4</v>
      </c>
    </row>
    <row r="5" spans="1:17" ht="15.6" customHeight="1" x14ac:dyDescent="0.3">
      <c r="A5" s="3">
        <v>42976</v>
      </c>
      <c r="B5" s="3">
        <v>42990</v>
      </c>
      <c r="C5" s="4">
        <v>70141</v>
      </c>
      <c r="D5" s="5">
        <f>C5*(142.92/96.36)</f>
        <v>104032.29265255292</v>
      </c>
      <c r="G5" s="9" t="s">
        <v>6</v>
      </c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3">
      <c r="A6" s="3">
        <v>43484</v>
      </c>
      <c r="B6" s="3">
        <v>43496</v>
      </c>
      <c r="C6" s="4">
        <v>48256</v>
      </c>
      <c r="D6" s="5">
        <f>C6*(142.92/100.6)</f>
        <v>68556.138369781314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3">
      <c r="A7" s="3">
        <v>43497</v>
      </c>
      <c r="B7" s="3">
        <v>43511</v>
      </c>
      <c r="C7" s="4">
        <v>55692</v>
      </c>
      <c r="D7" s="5">
        <f>C7*(142.92/101.18)</f>
        <v>78666.738881201803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3">
      <c r="A8" s="3">
        <v>43513</v>
      </c>
      <c r="B8" s="3">
        <v>43527</v>
      </c>
      <c r="C8" s="4">
        <v>55692</v>
      </c>
      <c r="D8" s="5">
        <f>C8*(142.92/101.62)</f>
        <v>78326.123204093674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3">
      <c r="A9" s="3">
        <v>43528</v>
      </c>
      <c r="B9" s="3">
        <v>43542</v>
      </c>
      <c r="C9" s="4">
        <v>55692</v>
      </c>
      <c r="D9" s="5">
        <f>C9*(142.92/101.62)</f>
        <v>78326.123204093674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ht="75.75" customHeight="1" x14ac:dyDescent="0.3">
      <c r="A10" s="3">
        <v>43543</v>
      </c>
      <c r="B10" s="6">
        <v>43557</v>
      </c>
      <c r="C10" s="4">
        <v>55692</v>
      </c>
      <c r="D10" s="5">
        <f>C10*(142.92/102.12)</f>
        <v>77942.622796709737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x14ac:dyDescent="0.3">
      <c r="A11" s="3">
        <v>43559</v>
      </c>
      <c r="B11" s="3">
        <v>43573</v>
      </c>
      <c r="C11" s="4">
        <v>55692</v>
      </c>
      <c r="D11" s="5">
        <f>C11*(142.92/102.12)</f>
        <v>77942.622796709737</v>
      </c>
    </row>
    <row r="12" spans="1:17" x14ac:dyDescent="0.3">
      <c r="A12" s="3">
        <v>43574</v>
      </c>
      <c r="B12" s="3">
        <v>43588</v>
      </c>
      <c r="C12" s="4">
        <v>55692</v>
      </c>
      <c r="D12" s="5">
        <f>C12*(142.92/102.44)</f>
        <v>77699.147208121823</v>
      </c>
    </row>
    <row r="13" spans="1:17" x14ac:dyDescent="0.3">
      <c r="A13" s="3">
        <v>43589</v>
      </c>
      <c r="B13" s="3">
        <v>43603</v>
      </c>
      <c r="C13" s="4">
        <v>55692</v>
      </c>
      <c r="D13" s="5">
        <f>C13*(142.92/102.44)</f>
        <v>77699.147208121823</v>
      </c>
    </row>
    <row r="14" spans="1:17" x14ac:dyDescent="0.3">
      <c r="A14" s="3">
        <v>43604</v>
      </c>
      <c r="B14" s="3">
        <v>43618</v>
      </c>
      <c r="C14" s="4">
        <v>55692</v>
      </c>
      <c r="D14" s="5">
        <f>C14*(142.92/102.71)</f>
        <v>77494.894752214968</v>
      </c>
    </row>
    <row r="15" spans="1:17" x14ac:dyDescent="0.3">
      <c r="A15" s="3">
        <v>43624</v>
      </c>
      <c r="B15" s="3">
        <v>43633</v>
      </c>
      <c r="C15" s="4">
        <v>55692</v>
      </c>
      <c r="D15" s="5">
        <f>C15*(142.92/102.71)</f>
        <v>77494.894752214968</v>
      </c>
    </row>
    <row r="16" spans="1:17" x14ac:dyDescent="0.3">
      <c r="A16" s="3">
        <v>43634</v>
      </c>
      <c r="B16" s="3">
        <v>43648</v>
      </c>
      <c r="C16" s="4">
        <v>55692</v>
      </c>
      <c r="D16" s="5">
        <f>C16*(142.92/102.94)</f>
        <v>77321.747037108988</v>
      </c>
    </row>
    <row r="17" spans="1:4" x14ac:dyDescent="0.3">
      <c r="A17" s="3">
        <v>43654</v>
      </c>
      <c r="B17" s="3">
        <v>43668</v>
      </c>
      <c r="C17" s="4">
        <v>55692</v>
      </c>
      <c r="D17" s="5">
        <f>C17*(142.92/102.94)</f>
        <v>77321.747037108988</v>
      </c>
    </row>
    <row r="18" spans="1:4" x14ac:dyDescent="0.3">
      <c r="A18" s="10" t="s">
        <v>5</v>
      </c>
      <c r="B18" s="11"/>
      <c r="C18" s="5">
        <f>SUM(C2:C17)</f>
        <v>885483</v>
      </c>
      <c r="D18" s="7">
        <f>SUM(D2:D17)</f>
        <v>1258210.2951906233</v>
      </c>
    </row>
    <row r="25" spans="1:4" x14ac:dyDescent="0.3">
      <c r="D25" s="8"/>
    </row>
  </sheetData>
  <mergeCells count="2">
    <mergeCell ref="G5:Q10"/>
    <mergeCell ref="A18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Quintero</dc:creator>
  <cp:keywords/>
  <dc:description/>
  <cp:lastModifiedBy>Sebastian Alvarez Urrego</cp:lastModifiedBy>
  <cp:revision/>
  <dcterms:created xsi:type="dcterms:W3CDTF">2024-06-13T15:20:45Z</dcterms:created>
  <dcterms:modified xsi:type="dcterms:W3CDTF">2024-06-13T20:20:08Z</dcterms:modified>
  <cp:category/>
  <cp:contentStatus/>
</cp:coreProperties>
</file>