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0db034f32b59695d/Documentos/GHA/LITIGIOS BOGOTÁ/ALLIANZ/NORMA IRIS PEREIRA/"/>
    </mc:Choice>
  </mc:AlternateContent>
  <xr:revisionPtr revIDLastSave="8" documentId="8_{765380DD-1C66-4B6A-9D18-CE1C6C103C1B}" xr6:coauthVersionLast="47" xr6:coauthVersionMax="47" xr10:uidLastSave="{E68C4DD0-309E-4DAE-B8F9-7F38613BE6B8}"/>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15" i="5"/>
  <c r="B8" i="11" s="1"/>
  <c r="B4" i="10"/>
  <c r="B5" i="10"/>
  <c r="B6" i="10"/>
  <c r="B3" i="10"/>
</calcChain>
</file>

<file path=xl/sharedStrings.xml><?xml version="1.0" encoding="utf-8"?>
<sst xmlns="http://schemas.openxmlformats.org/spreadsheetml/2006/main" count="205" uniqueCount="158">
  <si>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</si>
  <si>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</si>
  <si>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</si>
  <si>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</si>
  <si>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</si>
  <si>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</si>
  <si>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</si>
  <si>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</si>
  <si>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</si>
  <si>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</si>
  <si>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</si>
  <si>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</si>
  <si>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</si>
  <si>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</si>
  <si>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</si>
  <si>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</si>
  <si>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</si>
  <si>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</si>
  <si>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</si>
  <si>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</si>
  <si>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</si>
  <si>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</si>
  <si>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</si>
  <si>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</si>
  <si>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</si>
  <si>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</si>
  <si>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</si>
  <si>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</si>
  <si>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</si>
  <si>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</si>
  <si>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</si>
  <si>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</si>
  <si>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</si>
  <si>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</si>
  <si>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</si>
  <si>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</si>
  <si>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</si>
  <si>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</si>
  <si>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</si>
  <si>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</si>
  <si>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</si>
  <si>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</si>
  <si>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</si>
  <si>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</si>
  <si>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</si>
  <si>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</si>
  <si>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</si>
  <si>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</si>
  <si>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</si>
  <si>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</si>
  <si>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</si>
  <si>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</si>
  <si>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</si>
  <si>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</si>
  <si>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</si>
  <si>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</si>
  <si>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</si>
  <si>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</si>
  <si>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</si>
  <si>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</si>
  <si>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</si>
  <si>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</si>
  <si>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</si>
  <si>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</si>
  <si>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</si>
  <si>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</si>
  <si>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</si>
  <si>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</si>
  <si>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</si>
  <si>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</si>
  <si>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</si>
  <si>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</si>
  <si>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</si>
  <si>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</si>
  <si>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</si>
  <si>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</si>
  <si>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</si>
  <si>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</si>
  <si>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</si>
  <si>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</si>
  <si>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</si>
  <si>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</si>
  <si>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</si>
  <si>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</si>
  <si>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</si>
  <si>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</si>
  <si>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</si>
  <si>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</si>
  <si>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</si>
  <si>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</si>
  <si>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</si>
  <si>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</si>
  <si>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</si>
  <si>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</si>
  <si>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</si>
  <si>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</si>
  <si>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</si>
  <si>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</si>
  <si>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</si>
  <si>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</si>
  <si>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</si>
  <si>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</si>
  <si>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</si>
  <si>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</si>
  <si>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</si>
  <si>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</si>
  <si>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</si>
  <si>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</si>
  <si>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</si>
  <si>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</si>
  <si>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</si>
  <si>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</si>
  <si>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</si>
  <si>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</si>
  <si>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</si>
  <si>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</si>
  <si>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</si>
  <si>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</si>
  <si>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</si>
  <si>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</si>
  <si>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</si>
  <si>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</si>
  <si>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</si>
  <si>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</si>
  <si>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</si>
  <si>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</si>
  <si>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</si>
  <si>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</si>
  <si>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</si>
  <si>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</si>
  <si>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</si>
  <si>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</si>
  <si>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</si>
  <si>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</si>
  <si>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</si>
  <si>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11001400301520240018600</t>
  </si>
  <si>
    <t xml:space="preserve">Juzgado Quince Civil Municipal de Bogotá </t>
  </si>
  <si>
    <t xml:space="preserve">Allianz Seguros de Vida S.A. </t>
  </si>
  <si>
    <t>Norma Iris Pereira Preciado (madre)</t>
  </si>
  <si>
    <t xml:space="preserve">Didier Arley Pereira </t>
  </si>
  <si>
    <t>Mayo 12 de 2022</t>
  </si>
  <si>
    <t>Abril 1 de 2022</t>
  </si>
  <si>
    <t xml:space="preserve">Mayo 29 de 2021 </t>
  </si>
  <si>
    <t xml:space="preserve">1. El señor Didier Arley Pereira trabajaba en la empresa Multiservicios Unitransjoly S.A.S. 
2. Multiservicios Unitransjoly S.A.S. contrató una Póliza de Accidentes No. ° 022159620.
3. El señor Didier Arley Pereira falleció víctima de un atentado el 29 de mayo de 2021, al parecer porque el vehículo en el que se movilizaba fue el mismo en el que en días anteriores habían hecho un atentado a otra persona. Según se indicó en medios de comunicación. 
4. Con ocasión a los hechos, la señora Norma Iris Pereira presentó reclamación a la compañía. Sin embargo, no se relaciona fecha de la misma. 
5. La reclamación fue objetada por haberse configurado un hecho expresamente excluido. </t>
  </si>
  <si>
    <t xml:space="preserve">Muerte accidental </t>
  </si>
  <si>
    <t>Febrero 13 de 2024</t>
  </si>
  <si>
    <t xml:space="preserve">Abril 8 de 2024 </t>
  </si>
  <si>
    <t>Marzo 6 de 2024</t>
  </si>
  <si>
    <t>105648175 - APJ32296</t>
  </si>
  <si>
    <t>Muerte accidental</t>
  </si>
  <si>
    <t>26/09/2017 - 25/09/2018</t>
  </si>
  <si>
    <t>x</t>
  </si>
  <si>
    <t>Fallecimiento por homicidio o lesiones causadas con armas de fuego</t>
  </si>
  <si>
    <t xml:space="preserve">Cobertura Homicidio </t>
  </si>
  <si>
    <t>1. Prescripción de la acción derivada del contrato de seguro. 
2. No se encuentra probada la ocurrencia del siniestro derivado del amparo de cumplimiento, ni la cuantíua de los perjuicios en los términos del artículo 1077 del Código de Comercio. 
3. En cualquier caso, de ninguna forma se podrá exceder el límite del valor asegurado del amparo de hurto de mayor cuantía.
6. Improcedencia total del cobro de intereses moratorios.
7. Genérica o innominada.</t>
  </si>
  <si>
    <t xml:space="preserve">Cobertura Muerte Accidental </t>
  </si>
  <si>
    <t>La contingencia se califica como REMOTA,  toda vez que la acción derivada del contrato de seguro está prescrita, en los términos del artículo 1081 del Código de Comercio. 
Lo primero que debe tomarse en consideración, es que la póliza de seguro No. 22159620/0, cuyo asegurado era Didier Arley Pereira y cuya beneficiaria es NORMA IRIS PEREIRA PRECIADO, presta cobertura material y temporal de conformidad con los hechos y pretensiones expuestos en el líbelo de la demanda. Frente a la cobertura temporal, debe señalarse que el hecho, esto es, el fallecimiento del señor Didier Pereira (29 de mayo de 2021) acaeció  dentro de la vigencia de la póliza comprendida entre el 26 de septiembre de 2017 y el 25 de septiembre de 2021. Así mismo, presta cobertura material en tanto ampara la muerte accidental del asegurado, pretensión que se solicita a la Compañía de Seguros. 
Sin embargo, debe advertirse que la acción derivada del contrato de seguro está prescrita en los términos del artículo 1081 del Código de Comercio, toda vez que han transcurrido más de dos años desde la fecha en que la Demandante tuvo conocimiento del hecho, como lo fue el fallecimiento del señor Didier Arley Pereira (29 de mayo 2021) y la fecha en que efectivamente se radicó la demanda correspondiente (26 de febrero de 2024), incluso tomando en cuenta la interrupción del término de prescripción con la presentación de la reclamación (19 de noviembre de 2021) y la suspensión del término por la presentación de la solicitud de audiencia conciliación. Sobre el particular,  debe advertirse que el demandante presentó reclamación el 19 de noviembre de 2021, fecha en la cual se reinició el conteo del término bienal de la prescripción. Así mismo, el 1 de abril de 2022 el término se suspendió con la solicitud de audiencia de conciliación, esto es cuando ya había transcurrido 4 meses y 11 días de dicho término bienal. Ahora bien, la contabilización del término prescriptivo se reanudó el 12 de mayo de 2022 con la constancia de no acuerdo, por lo que el término prescriptivo feneció el 11 de enero de 2024. Ahora bien, como la demanda se radicó el 26 de febrero de 2024 es claro que feneció el término prescriptivo de dos años. Por lo anterior, la contingencia se califica como remota. Todo lo anterior, sin perjuicio del carácter contingente del proceso.</t>
  </si>
  <si>
    <t xml:space="preserve">Como liquidación objetiva de perjuicios se llegó a $100,000,000. Lo anterior, con base en los siguientes fundamentos jurídicos:
Cobertura de Muerte Accidental: A título de amparo de muerte accidental se llegó a la suma de $100,000,000, pues ésta corresponde al valor asegurado para dicho amparo. Vale la pena indicar que la póliza estableció que Allianz reconocería el amparo muerte accidental al beneficiario cuando el asegurado sufriera muerte con armas de fuego. De tal manera que al presentarse el homicidio del señor Didier Arley Pereira, se hace exigible el valor del amparo de dicha cobertura. 
Intereses: No se tendrá en cuenta ningún valor por intereses de mora, dado que en la demanda no se solicitaron estos intereses sino la indexación del valor asegurado de manera que para el momento de pago de una eventual sentencia deberá calcularse ese valor.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</si>
</sst>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diana\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7" zoomScaleNormal="87"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135</v>
      </c>
      <c r="C2" s="41"/>
    </row>
    <row r="3" spans="1:3" x14ac:dyDescent="0.25">
      <c r="A3" s="5" t="s">
        <v>2</v>
      </c>
      <c r="B3" s="42" t="s">
        <v>136</v>
      </c>
      <c r="C3" s="43"/>
    </row>
    <row r="4" spans="1:3" x14ac:dyDescent="0.25">
      <c r="A4" s="5" t="s">
        <v>3</v>
      </c>
      <c r="B4" s="42" t="s">
        <v>137</v>
      </c>
      <c r="C4" s="43"/>
    </row>
    <row r="5" spans="1:3" ht="14.45" customHeight="1" x14ac:dyDescent="0.25">
      <c r="A5" s="5" t="s">
        <v>4</v>
      </c>
      <c r="B5" s="44" t="s">
        <v>138</v>
      </c>
      <c r="C5" s="43"/>
    </row>
    <row r="6" spans="1:3" x14ac:dyDescent="0.25">
      <c r="A6" s="5" t="s">
        <v>5</v>
      </c>
      <c r="B6" s="39" t="s">
        <v>111</v>
      </c>
      <c r="C6" s="39"/>
    </row>
    <row r="7" spans="1:3" x14ac:dyDescent="0.25">
      <c r="A7" s="5" t="s">
        <v>7</v>
      </c>
      <c r="B7" s="39" t="s">
        <v>139</v>
      </c>
      <c r="C7" s="39"/>
    </row>
    <row r="8" spans="1:3" x14ac:dyDescent="0.25">
      <c r="A8" s="5" t="s">
        <v>8</v>
      </c>
      <c r="B8" s="35" t="s">
        <v>142</v>
      </c>
      <c r="C8" s="35"/>
    </row>
    <row r="9" spans="1:3" x14ac:dyDescent="0.25">
      <c r="A9" s="5" t="s">
        <v>9</v>
      </c>
      <c r="B9" s="35" t="s">
        <v>141</v>
      </c>
      <c r="C9" s="35"/>
    </row>
    <row r="10" spans="1:3" x14ac:dyDescent="0.25">
      <c r="A10" s="5" t="s">
        <v>10</v>
      </c>
      <c r="B10" s="35" t="s">
        <v>140</v>
      </c>
      <c r="C10" s="35"/>
    </row>
    <row r="11" spans="1:3" ht="23.25" customHeight="1" x14ac:dyDescent="0.25">
      <c r="A11" s="5" t="s">
        <v>11</v>
      </c>
      <c r="B11" s="36" t="s">
        <v>144</v>
      </c>
      <c r="C11" s="37"/>
    </row>
    <row r="12" spans="1:3" x14ac:dyDescent="0.25">
      <c r="A12" s="46" t="s">
        <v>12</v>
      </c>
      <c r="B12" s="35" t="s">
        <v>143</v>
      </c>
      <c r="C12" s="39"/>
    </row>
    <row r="13" spans="1:3" ht="30" customHeight="1" x14ac:dyDescent="0.25">
      <c r="A13" s="46"/>
      <c r="B13" s="39"/>
      <c r="C13" s="39"/>
    </row>
    <row r="14" spans="1:3" ht="73.5" customHeight="1" x14ac:dyDescent="0.25">
      <c r="A14" s="46"/>
      <c r="B14" s="39"/>
      <c r="C14" s="39"/>
    </row>
    <row r="15" spans="1:3" ht="30" x14ac:dyDescent="0.25">
      <c r="A15" s="5" t="s">
        <v>13</v>
      </c>
      <c r="B15" s="49">
        <f>SUM(C17,C18,C20,C21,C23)</f>
        <v>100000000</v>
      </c>
      <c r="C15" s="50"/>
    </row>
    <row r="16" spans="1:3" ht="33.75" customHeight="1" x14ac:dyDescent="0.25">
      <c r="A16" s="51" t="s">
        <v>14</v>
      </c>
      <c r="B16" s="52" t="s">
        <v>15</v>
      </c>
      <c r="C16" s="52"/>
    </row>
    <row r="17" spans="1:3" ht="33.75" customHeight="1" x14ac:dyDescent="0.25">
      <c r="A17" s="51"/>
      <c r="B17" s="11" t="s">
        <v>144</v>
      </c>
      <c r="C17" s="6">
        <v>100000000</v>
      </c>
    </row>
    <row r="18" spans="1:3" ht="33.75" customHeight="1" x14ac:dyDescent="0.25">
      <c r="A18" s="51"/>
      <c r="B18" s="11"/>
      <c r="C18" s="6"/>
    </row>
    <row r="19" spans="1:3" x14ac:dyDescent="0.25">
      <c r="A19" s="51"/>
      <c r="B19" s="53" t="s">
        <v>17</v>
      </c>
      <c r="C19" s="54"/>
    </row>
    <row r="20" spans="1:3" x14ac:dyDescent="0.25">
      <c r="A20" s="51"/>
      <c r="B20" s="11"/>
      <c r="C20" s="6"/>
    </row>
    <row r="21" spans="1:3" x14ac:dyDescent="0.25">
      <c r="A21" s="51"/>
      <c r="B21" s="11"/>
      <c r="C21" s="6"/>
    </row>
    <row r="22" spans="1:3" x14ac:dyDescent="0.25">
      <c r="A22" s="51"/>
      <c r="B22" s="53" t="s">
        <v>18</v>
      </c>
      <c r="C22" s="54"/>
    </row>
    <row r="23" spans="1:3" x14ac:dyDescent="0.25">
      <c r="A23" s="51"/>
      <c r="B23" s="11"/>
      <c r="C23" s="16"/>
    </row>
    <row r="24" spans="1:3" x14ac:dyDescent="0.25">
      <c r="A24" s="5" t="s">
        <v>19</v>
      </c>
      <c r="B24" s="39" t="s">
        <v>139</v>
      </c>
      <c r="C24" s="39"/>
    </row>
    <row r="25" spans="1:3" x14ac:dyDescent="0.25">
      <c r="A25" s="5" t="s">
        <v>20</v>
      </c>
      <c r="B25" s="39">
        <v>8431926</v>
      </c>
      <c r="C25" s="39"/>
    </row>
    <row r="26" spans="1:3" x14ac:dyDescent="0.25">
      <c r="A26" s="5" t="s">
        <v>21</v>
      </c>
      <c r="B26" s="39">
        <v>22159620</v>
      </c>
      <c r="C26" s="39"/>
    </row>
    <row r="27" spans="1:3" x14ac:dyDescent="0.25">
      <c r="A27" s="5" t="s">
        <v>22</v>
      </c>
      <c r="B27" s="47" t="s">
        <v>145</v>
      </c>
      <c r="C27" s="48"/>
    </row>
    <row r="28" spans="1:3" x14ac:dyDescent="0.25">
      <c r="A28" s="5" t="s">
        <v>23</v>
      </c>
      <c r="B28" s="45" t="s">
        <v>147</v>
      </c>
      <c r="C28" s="45"/>
    </row>
    <row r="29" spans="1:3" x14ac:dyDescent="0.25">
      <c r="A29" s="5" t="s">
        <v>24</v>
      </c>
      <c r="B29" s="39" t="s">
        <v>146</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25</v>
      </c>
      <c r="B1" s="55"/>
      <c r="C1" s="55"/>
    </row>
    <row r="2" spans="1:3" x14ac:dyDescent="0.25">
      <c r="A2" s="13" t="s">
        <v>26</v>
      </c>
      <c r="B2" s="56" t="s">
        <v>148</v>
      </c>
      <c r="C2" s="57"/>
    </row>
    <row r="3" spans="1:3" x14ac:dyDescent="0.25">
      <c r="A3" s="5" t="s">
        <v>1</v>
      </c>
      <c r="B3" s="39" t="str">
        <f>'GENERALES NOTA 322'!B2:C2</f>
        <v>11001400301520240018600</v>
      </c>
      <c r="C3" s="39"/>
    </row>
    <row r="4" spans="1:3" x14ac:dyDescent="0.25">
      <c r="A4" s="5" t="s">
        <v>2</v>
      </c>
      <c r="B4" s="39" t="str">
        <f>'GENERALES NOTA 322'!B3:C3</f>
        <v xml:space="preserve">Juzgado Quince Civil Municipal de Bogotá </v>
      </c>
      <c r="C4" s="39"/>
    </row>
    <row r="5" spans="1:3" x14ac:dyDescent="0.25">
      <c r="A5" s="5" t="s">
        <v>3</v>
      </c>
      <c r="B5" s="39" t="str">
        <f>'GENERALES NOTA 322'!B4:C4</f>
        <v xml:space="preserve">Allianz Seguros de Vida S.A. </v>
      </c>
      <c r="C5" s="39"/>
    </row>
    <row r="6" spans="1:3" x14ac:dyDescent="0.25">
      <c r="A6" s="5" t="s">
        <v>4</v>
      </c>
      <c r="B6" s="39" t="str">
        <f>'GENERALES NOTA 322'!B5:C5</f>
        <v>Norma Iris Pereira Preciado (madre)</v>
      </c>
      <c r="C6" s="39"/>
    </row>
    <row r="7" spans="1:3" x14ac:dyDescent="0.25">
      <c r="A7" s="5" t="s">
        <v>5</v>
      </c>
      <c r="B7" s="39" t="str">
        <f>'GENERALES NOTA 322'!B6:C6</f>
        <v>DEMANDA DIRECTA</v>
      </c>
      <c r="C7" s="39"/>
    </row>
    <row r="8" spans="1:3" x14ac:dyDescent="0.25">
      <c r="A8" s="13" t="s">
        <v>27</v>
      </c>
      <c r="B8" s="39">
        <v>22159620</v>
      </c>
      <c r="C8" s="39"/>
    </row>
    <row r="9" spans="1:3" x14ac:dyDescent="0.25">
      <c r="A9" s="13" t="s">
        <v>11</v>
      </c>
      <c r="B9" s="39" t="s">
        <v>149</v>
      </c>
      <c r="C9" s="39"/>
    </row>
    <row r="10" spans="1:3" x14ac:dyDescent="0.25">
      <c r="A10" s="13" t="s">
        <v>28</v>
      </c>
      <c r="B10" s="47">
        <v>100000000</v>
      </c>
      <c r="C10" s="58"/>
    </row>
    <row r="11" spans="1:3" x14ac:dyDescent="0.25">
      <c r="A11" s="13" t="s">
        <v>29</v>
      </c>
      <c r="B11" s="56"/>
      <c r="C11" s="57"/>
    </row>
    <row r="12" spans="1:3" x14ac:dyDescent="0.25">
      <c r="A12" s="13" t="s">
        <v>30</v>
      </c>
      <c r="B12" s="42" t="s">
        <v>103</v>
      </c>
      <c r="C12" s="43"/>
    </row>
    <row r="13" spans="1:3" x14ac:dyDescent="0.25">
      <c r="A13" s="13" t="s">
        <v>31</v>
      </c>
      <c r="B13" s="39" t="s">
        <v>150</v>
      </c>
      <c r="C13" s="39"/>
    </row>
    <row r="14" spans="1:3" x14ac:dyDescent="0.25">
      <c r="A14" s="13" t="s">
        <v>32</v>
      </c>
      <c r="B14" s="39" t="s">
        <v>99</v>
      </c>
      <c r="C14" s="39"/>
    </row>
    <row r="15" spans="1:3" x14ac:dyDescent="0.25">
      <c r="A15" s="13" t="s">
        <v>33</v>
      </c>
      <c r="B15" s="39" t="s">
        <v>99</v>
      </c>
      <c r="C15" s="39"/>
    </row>
    <row r="16" spans="1:3" x14ac:dyDescent="0.25">
      <c r="A16" s="59" t="s">
        <v>34</v>
      </c>
      <c r="B16" s="39" t="s">
        <v>113</v>
      </c>
      <c r="C16" s="39"/>
    </row>
    <row r="17" spans="1:3" x14ac:dyDescent="0.25">
      <c r="A17" s="60"/>
      <c r="B17" s="9" t="s">
        <v>35</v>
      </c>
      <c r="C17" s="10" t="s">
        <v>36</v>
      </c>
    </row>
    <row r="18" spans="1:3" x14ac:dyDescent="0.25">
      <c r="A18" s="60"/>
      <c r="B18" s="11"/>
      <c r="C18" s="11"/>
    </row>
    <row r="19" spans="1:3" x14ac:dyDescent="0.25">
      <c r="A19" s="60"/>
      <c r="B19" s="11"/>
      <c r="C19" s="11"/>
    </row>
    <row r="20" spans="1:3" x14ac:dyDescent="0.25">
      <c r="A20" s="60"/>
      <c r="B20" s="11"/>
      <c r="C20" s="11"/>
    </row>
    <row r="21" spans="1:3" x14ac:dyDescent="0.25">
      <c r="A21" s="13" t="s">
        <v>37</v>
      </c>
      <c r="B21" s="39" t="s">
        <v>98</v>
      </c>
      <c r="C21" s="39"/>
    </row>
    <row r="22" spans="1:3" x14ac:dyDescent="0.25">
      <c r="A22" s="13" t="s">
        <v>38</v>
      </c>
      <c r="B22" s="42"/>
      <c r="C22" s="43"/>
    </row>
    <row r="23" spans="1:3" x14ac:dyDescent="0.25">
      <c r="A23" s="13" t="s">
        <v>39</v>
      </c>
      <c r="B23" s="39" t="s">
        <v>106</v>
      </c>
      <c r="C23" s="39"/>
    </row>
    <row r="24" spans="1:3" x14ac:dyDescent="0.25">
      <c r="A24" s="13" t="s">
        <v>40</v>
      </c>
      <c r="B24" s="39"/>
      <c r="C24" s="39"/>
    </row>
    <row r="25" spans="1:3" x14ac:dyDescent="0.25">
      <c r="A25" s="13" t="s">
        <v>41</v>
      </c>
      <c r="B25" s="39"/>
      <c r="C25" s="39"/>
    </row>
    <row r="26" spans="1:3" x14ac:dyDescent="0.25">
      <c r="A26" s="12" t="s">
        <v>42</v>
      </c>
      <c r="B26" s="39"/>
      <c r="C26" s="39"/>
    </row>
    <row r="27" spans="1:3" x14ac:dyDescent="0.25">
      <c r="A27" s="61" t="s">
        <v>43</v>
      </c>
      <c r="B27" s="61"/>
      <c r="C27" s="61"/>
    </row>
    <row r="28" spans="1:3" ht="14.45" customHeight="1" x14ac:dyDescent="0.25">
      <c r="A28" s="62" t="s">
        <v>44</v>
      </c>
      <c r="B28" s="63"/>
      <c r="C28" s="31" t="s">
        <v>151</v>
      </c>
    </row>
    <row r="29" spans="1:3" ht="14.45" customHeight="1" x14ac:dyDescent="0.25">
      <c r="A29" s="64" t="s">
        <v>45</v>
      </c>
      <c r="B29" s="65"/>
      <c r="C29" s="31" t="s">
        <v>151</v>
      </c>
    </row>
    <row r="30" spans="1:3" ht="14.45" customHeight="1" x14ac:dyDescent="0.25">
      <c r="A30" s="64" t="s">
        <v>46</v>
      </c>
      <c r="B30" s="65"/>
      <c r="C30" s="32"/>
    </row>
    <row r="31" spans="1:3" ht="14.45" customHeight="1" x14ac:dyDescent="0.25">
      <c r="A31" s="64" t="s">
        <v>47</v>
      </c>
      <c r="B31" s="65"/>
      <c r="C31" s="31"/>
    </row>
    <row r="32" spans="1:3" x14ac:dyDescent="0.25">
      <c r="A32" s="64" t="s">
        <v>48</v>
      </c>
      <c r="B32" s="65"/>
      <c r="C32" s="31"/>
    </row>
    <row r="33" spans="1:3" ht="14.45" customHeight="1" x14ac:dyDescent="0.25">
      <c r="A33" s="64" t="s">
        <v>49</v>
      </c>
      <c r="B33" s="65"/>
      <c r="C33" s="31"/>
    </row>
    <row r="34" spans="1:3" ht="14.45" customHeight="1" x14ac:dyDescent="0.25">
      <c r="A34" s="64" t="s">
        <v>50</v>
      </c>
      <c r="B34" s="65"/>
      <c r="C34" s="33" t="s">
        <v>152</v>
      </c>
    </row>
    <row r="35" spans="1:3" x14ac:dyDescent="0.25">
      <c r="A35" s="62" t="s">
        <v>51</v>
      </c>
      <c r="B35" s="63"/>
      <c r="C35" s="34"/>
    </row>
    <row r="36" spans="1:3" x14ac:dyDescent="0.25">
      <c r="A36" s="67" t="s">
        <v>52</v>
      </c>
      <c r="B36" s="67"/>
      <c r="C36" s="67"/>
    </row>
    <row r="37" spans="1:3" x14ac:dyDescent="0.25">
      <c r="A37" s="66" t="s">
        <v>53</v>
      </c>
      <c r="B37" s="66"/>
      <c r="C37" s="11"/>
    </row>
    <row r="38" spans="1:3" x14ac:dyDescent="0.25">
      <c r="A38" s="66" t="s">
        <v>54</v>
      </c>
      <c r="B38" s="66"/>
      <c r="C38" s="11"/>
    </row>
    <row r="39" spans="1:3" x14ac:dyDescent="0.25">
      <c r="A39" s="66" t="s">
        <v>55</v>
      </c>
      <c r="B39" s="66"/>
      <c r="C39" s="11"/>
    </row>
    <row r="40" spans="1:3" x14ac:dyDescent="0.25">
      <c r="A40" s="66" t="s">
        <v>56</v>
      </c>
      <c r="B40" s="66"/>
      <c r="C40" s="11"/>
    </row>
    <row r="41" spans="1:3" x14ac:dyDescent="0.25">
      <c r="A41" s="66" t="s">
        <v>57</v>
      </c>
      <c r="B41" s="66"/>
      <c r="C41" s="11"/>
    </row>
    <row r="42" spans="1:3" x14ac:dyDescent="0.25">
      <c r="A42" s="66" t="s">
        <v>58</v>
      </c>
      <c r="B42" s="66"/>
      <c r="C42" s="11"/>
    </row>
    <row r="43" spans="1:3" x14ac:dyDescent="0.25">
      <c r="A43" s="66" t="s">
        <v>59</v>
      </c>
      <c r="B43" s="66"/>
      <c r="C43" s="11"/>
    </row>
    <row r="44" spans="1:3" x14ac:dyDescent="0.25">
      <c r="A44" s="66" t="s">
        <v>60</v>
      </c>
      <c r="B44" s="66"/>
      <c r="C44" s="11"/>
    </row>
    <row r="45" spans="1:3" x14ac:dyDescent="0.25">
      <c r="A45" s="66" t="s">
        <v>61</v>
      </c>
      <c r="B45" s="66"/>
      <c r="C45" s="11"/>
    </row>
    <row r="46" spans="1:3" x14ac:dyDescent="0.25">
      <c r="A46" s="66" t="s">
        <v>62</v>
      </c>
      <c r="B46" s="66"/>
      <c r="C46" s="11"/>
    </row>
    <row r="47" spans="1:3" x14ac:dyDescent="0.25">
      <c r="A47" s="66" t="s">
        <v>63</v>
      </c>
      <c r="B47" s="66"/>
      <c r="C47" s="11"/>
    </row>
    <row r="48" spans="1:3" x14ac:dyDescent="0.25">
      <c r="A48" s="66" t="s">
        <v>64</v>
      </c>
      <c r="B48" s="66"/>
      <c r="C48" s="11"/>
    </row>
    <row r="49" spans="1:3" x14ac:dyDescent="0.25">
      <c r="A49" s="66" t="s">
        <v>65</v>
      </c>
      <c r="B49" s="66"/>
      <c r="C49" s="11"/>
    </row>
    <row r="50" spans="1:3" x14ac:dyDescent="0.25">
      <c r="A50" s="66" t="s">
        <v>66</v>
      </c>
      <c r="B50" s="66"/>
      <c r="C50" s="11"/>
    </row>
    <row r="51" spans="1:3" x14ac:dyDescent="0.25">
      <c r="A51" s="66" t="s">
        <v>67</v>
      </c>
      <c r="B51" s="66"/>
      <c r="C51" s="11"/>
    </row>
    <row r="52" spans="1:3" x14ac:dyDescent="0.25">
      <c r="A52" s="66" t="s">
        <v>68</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30" sqref="A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69</v>
      </c>
      <c r="B1" s="55"/>
      <c r="C1" s="55"/>
    </row>
    <row r="2" spans="1:6" x14ac:dyDescent="0.25">
      <c r="A2" s="20" t="s">
        <v>26</v>
      </c>
      <c r="B2" s="85" t="s">
        <v>148</v>
      </c>
      <c r="C2" s="86"/>
    </row>
    <row r="3" spans="1:6" x14ac:dyDescent="0.25">
      <c r="A3" s="21" t="s">
        <v>1</v>
      </c>
      <c r="B3" s="87" t="str">
        <f>'GENERALES NOTA 322'!B2:C2</f>
        <v>11001400301520240018600</v>
      </c>
      <c r="C3" s="87"/>
    </row>
    <row r="4" spans="1:6" x14ac:dyDescent="0.25">
      <c r="A4" s="21" t="s">
        <v>2</v>
      </c>
      <c r="B4" s="87" t="str">
        <f>'GENERALES NOTA 322'!B3:C3</f>
        <v xml:space="preserve">Juzgado Quince Civil Municipal de Bogotá </v>
      </c>
      <c r="C4" s="87"/>
    </row>
    <row r="5" spans="1:6" x14ac:dyDescent="0.25">
      <c r="A5" s="21" t="s">
        <v>3</v>
      </c>
      <c r="B5" s="87" t="str">
        <f>'GENERALES NOTA 322'!B4:C4</f>
        <v xml:space="preserve">Allianz Seguros de Vida S.A. </v>
      </c>
      <c r="C5" s="87"/>
    </row>
    <row r="6" spans="1:6" ht="14.45" customHeight="1" x14ac:dyDescent="0.25">
      <c r="A6" s="21" t="s">
        <v>4</v>
      </c>
      <c r="B6" s="87" t="str">
        <f>'GENERALES NOTA 322'!B5:C5</f>
        <v>Norma Iris Pereira Preciado (madre)</v>
      </c>
      <c r="C6" s="87"/>
    </row>
    <row r="7" spans="1:6" x14ac:dyDescent="0.25">
      <c r="A7" s="21" t="s">
        <v>5</v>
      </c>
      <c r="B7" s="87" t="str">
        <f>'GENERALES NOTA 322'!B6:C6</f>
        <v>DEMANDA DIRECTA</v>
      </c>
      <c r="C7" s="87"/>
    </row>
    <row r="8" spans="1:6" ht="30" x14ac:dyDescent="0.25">
      <c r="A8" s="21" t="s">
        <v>13</v>
      </c>
      <c r="B8" s="81">
        <f>'GENERALES NOTA 322'!B15:C15</f>
        <v>100000000</v>
      </c>
      <c r="C8" s="82"/>
    </row>
    <row r="9" spans="1:6" x14ac:dyDescent="0.25">
      <c r="A9" s="88" t="s">
        <v>14</v>
      </c>
      <c r="B9" s="72" t="s">
        <v>15</v>
      </c>
      <c r="C9" s="73"/>
    </row>
    <row r="10" spans="1:6" x14ac:dyDescent="0.25">
      <c r="A10" s="88"/>
      <c r="B10" s="22" t="s">
        <v>155</v>
      </c>
      <c r="C10" s="19">
        <f>'GENERALES NOTA 322'!C17</f>
        <v>100000000</v>
      </c>
    </row>
    <row r="11" spans="1:6" x14ac:dyDescent="0.25">
      <c r="A11" s="88"/>
      <c r="B11" s="22" t="s">
        <v>16</v>
      </c>
      <c r="C11" s="19">
        <f>'GENERALES NOTA 322'!C18</f>
        <v>0</v>
      </c>
    </row>
    <row r="12" spans="1:6" x14ac:dyDescent="0.25">
      <c r="A12" s="88"/>
      <c r="B12" s="72"/>
      <c r="C12" s="73"/>
    </row>
    <row r="13" spans="1:6" x14ac:dyDescent="0.25">
      <c r="A13" s="88"/>
      <c r="B13" s="22" t="s">
        <v>70</v>
      </c>
      <c r="C13" s="24"/>
    </row>
    <row r="14" spans="1:6" x14ac:dyDescent="0.25">
      <c r="A14" s="88"/>
      <c r="B14" s="22" t="s">
        <v>71</v>
      </c>
      <c r="C14" s="24"/>
      <c r="E14" t="s">
        <v>72</v>
      </c>
      <c r="F14" s="17">
        <v>0.7</v>
      </c>
    </row>
    <row r="15" spans="1:6" x14ac:dyDescent="0.25">
      <c r="A15" s="23" t="s">
        <v>73</v>
      </c>
      <c r="B15" s="85" t="s">
        <v>107</v>
      </c>
      <c r="C15" s="86" t="s">
        <v>74</v>
      </c>
    </row>
    <row r="16" spans="1:6" ht="15" customHeight="1" x14ac:dyDescent="0.25">
      <c r="A16" s="21" t="s">
        <v>75</v>
      </c>
      <c r="B16" s="83" t="s">
        <v>156</v>
      </c>
      <c r="C16" s="84"/>
    </row>
    <row r="17" spans="1:3" ht="28.5" customHeight="1" x14ac:dyDescent="0.25">
      <c r="A17" s="14" t="s">
        <v>76</v>
      </c>
      <c r="B17" s="74">
        <f>((C19+C20+C22+C23)-C26)*C25*C27</f>
        <v>100000000</v>
      </c>
      <c r="C17" s="74"/>
    </row>
    <row r="18" spans="1:3" x14ac:dyDescent="0.25">
      <c r="A18" s="23" t="s">
        <v>77</v>
      </c>
      <c r="B18" s="75" t="s">
        <v>15</v>
      </c>
      <c r="C18" s="76"/>
    </row>
    <row r="19" spans="1:3" x14ac:dyDescent="0.25">
      <c r="A19" s="70"/>
      <c r="B19" s="22" t="s">
        <v>153</v>
      </c>
      <c r="C19" s="19">
        <v>100000000</v>
      </c>
    </row>
    <row r="20" spans="1:3" x14ac:dyDescent="0.25">
      <c r="A20" s="71"/>
      <c r="B20" s="22" t="s">
        <v>16</v>
      </c>
      <c r="C20" s="19">
        <v>0</v>
      </c>
    </row>
    <row r="21" spans="1:3" x14ac:dyDescent="0.25">
      <c r="A21" s="71"/>
      <c r="B21" s="72" t="s">
        <v>17</v>
      </c>
      <c r="C21" s="73"/>
    </row>
    <row r="22" spans="1:3" x14ac:dyDescent="0.25">
      <c r="A22" s="71"/>
      <c r="B22" s="22" t="s">
        <v>70</v>
      </c>
      <c r="C22" s="19">
        <v>0</v>
      </c>
    </row>
    <row r="23" spans="1:3" ht="45" x14ac:dyDescent="0.25">
      <c r="A23" s="71"/>
      <c r="B23" s="22" t="s">
        <v>78</v>
      </c>
      <c r="C23" s="19">
        <v>0</v>
      </c>
    </row>
    <row r="24" spans="1:3" x14ac:dyDescent="0.25">
      <c r="A24" s="71"/>
      <c r="B24" s="72" t="s">
        <v>79</v>
      </c>
      <c r="C24" s="73"/>
    </row>
    <row r="25" spans="1:3" x14ac:dyDescent="0.25">
      <c r="A25" s="25"/>
      <c r="B25" s="22" t="s">
        <v>80</v>
      </c>
      <c r="C25" s="26">
        <v>1</v>
      </c>
    </row>
    <row r="26" spans="1:3" x14ac:dyDescent="0.25">
      <c r="A26" s="27"/>
      <c r="B26" s="22" t="s">
        <v>29</v>
      </c>
      <c r="C26" s="28">
        <v>0</v>
      </c>
    </row>
    <row r="27" spans="1:3" x14ac:dyDescent="0.25">
      <c r="A27" s="27"/>
      <c r="B27" s="22" t="s">
        <v>81</v>
      </c>
      <c r="C27" s="26">
        <v>1</v>
      </c>
    </row>
    <row r="28" spans="1:3" x14ac:dyDescent="0.25">
      <c r="A28" s="18" t="s">
        <v>82</v>
      </c>
      <c r="B28" s="74">
        <f>IFERROR(B17*(VLOOKUP(B15,Hoja2!$G$1:$H$6,2,0)),16666)</f>
        <v>16666</v>
      </c>
      <c r="C28" s="74"/>
    </row>
    <row r="29" spans="1:3" ht="30" x14ac:dyDescent="0.25">
      <c r="A29" s="21" t="s">
        <v>83</v>
      </c>
      <c r="B29" s="77" t="s">
        <v>157</v>
      </c>
      <c r="C29" s="78"/>
    </row>
    <row r="30" spans="1:3" ht="30" x14ac:dyDescent="0.25">
      <c r="A30" s="21" t="s">
        <v>84</v>
      </c>
      <c r="B30" s="79" t="s">
        <v>154</v>
      </c>
      <c r="C30" s="80"/>
    </row>
    <row r="31" spans="1:3" ht="18.75" x14ac:dyDescent="0.25">
      <c r="A31" s="29" t="s">
        <v>85</v>
      </c>
      <c r="B31" s="29"/>
      <c r="C31" s="29"/>
    </row>
    <row r="32" spans="1:3" x14ac:dyDescent="0.25">
      <c r="A32" s="30" t="s">
        <v>86</v>
      </c>
      <c r="B32" s="69"/>
      <c r="C32" s="69"/>
    </row>
    <row r="33" spans="1:3" x14ac:dyDescent="0.25">
      <c r="A33" s="30" t="s">
        <v>87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88</v>
      </c>
      <c r="B1" s="55"/>
      <c r="C1" s="55"/>
    </row>
    <row r="2" spans="1:3" ht="17.100000000000001" customHeight="1" x14ac:dyDescent="0.25">
      <c r="A2" s="13" t="s">
        <v>26</v>
      </c>
      <c r="B2" s="56" t="str">
        <f>'[2]AUTOS NOTA 321'!B2:C2</f>
        <v xml:space="preserve">SINIESTRO   LEGIS </v>
      </c>
      <c r="C2" s="57"/>
    </row>
    <row r="3" spans="1:3" ht="15.95" customHeight="1" x14ac:dyDescent="0.25">
      <c r="A3" s="5" t="s">
        <v>1</v>
      </c>
      <c r="B3" s="39" t="str">
        <f>'GENERALES NOTA 322'!B2:C2</f>
        <v>11001400301520240018600</v>
      </c>
      <c r="C3" s="39"/>
    </row>
    <row r="4" spans="1:3" x14ac:dyDescent="0.25">
      <c r="A4" s="5" t="s">
        <v>2</v>
      </c>
      <c r="B4" s="39" t="str">
        <f>'GENERALES NOTA 322'!B3:C3</f>
        <v xml:space="preserve">Juzgado Quince Civil Municipal de Bogotá </v>
      </c>
      <c r="C4" s="39"/>
    </row>
    <row r="5" spans="1:3" ht="29.1" customHeight="1" x14ac:dyDescent="0.25">
      <c r="A5" s="5" t="s">
        <v>3</v>
      </c>
      <c r="B5" s="39" t="str">
        <f>'GENERALES NOTA 322'!B4:C4</f>
        <v xml:space="preserve">Allianz Seguros de Vida S.A. </v>
      </c>
      <c r="C5" s="39"/>
    </row>
    <row r="6" spans="1:3" x14ac:dyDescent="0.25">
      <c r="A6" s="5" t="s">
        <v>4</v>
      </c>
      <c r="B6" s="39" t="str">
        <f>'GENERALES NOTA 322'!B5:C5</f>
        <v>Norma Iris Pereira Preciado (madre)</v>
      </c>
      <c r="C6" s="39"/>
    </row>
    <row r="7" spans="1:3" ht="43.5" customHeight="1" x14ac:dyDescent="0.25">
      <c r="A7" s="5" t="s">
        <v>5</v>
      </c>
      <c r="B7" s="39" t="str">
        <f>'GENERALES NOTA 322'!B6:C6</f>
        <v>DEMANDA DIRECTA</v>
      </c>
      <c r="C7" s="39"/>
    </row>
    <row r="8" spans="1:3" x14ac:dyDescent="0.25">
      <c r="A8" s="5" t="s">
        <v>89</v>
      </c>
      <c r="B8" s="39"/>
      <c r="C8" s="39"/>
    </row>
    <row r="9" spans="1:3" x14ac:dyDescent="0.25">
      <c r="A9" s="15" t="s">
        <v>77</v>
      </c>
      <c r="B9" s="89"/>
      <c r="C9" s="89"/>
    </row>
    <row r="10" spans="1:3" x14ac:dyDescent="0.25">
      <c r="A10" s="15" t="s">
        <v>90</v>
      </c>
      <c r="B10" s="39"/>
      <c r="C10" s="39"/>
    </row>
    <row r="11" spans="1:3" ht="30" x14ac:dyDescent="0.25">
      <c r="A11" s="15" t="s">
        <v>91</v>
      </c>
      <c r="B11" s="90"/>
      <c r="C11" s="68"/>
    </row>
    <row r="12" spans="1:3" ht="60" x14ac:dyDescent="0.25">
      <c r="A12" s="5" t="s">
        <v>92</v>
      </c>
      <c r="B12" s="39"/>
      <c r="C12" s="39"/>
    </row>
    <row r="13" spans="1:3" ht="60" x14ac:dyDescent="0.25">
      <c r="A13" s="5" t="s">
        <v>93</v>
      </c>
      <c r="B13" s="39"/>
      <c r="C13" s="39"/>
    </row>
    <row r="14" spans="1:3" x14ac:dyDescent="0.25">
      <c r="A14" s="5" t="s">
        <v>94</v>
      </c>
      <c r="B14" s="11"/>
      <c r="C14" s="11"/>
    </row>
    <row r="15" spans="1:3" x14ac:dyDescent="0.25">
      <c r="A15" s="15" t="s">
        <v>95</v>
      </c>
      <c r="B15" s="39"/>
      <c r="C15" s="39"/>
    </row>
    <row r="16" spans="1:3" x14ac:dyDescent="0.25">
      <c r="A16" s="11" t="s">
        <v>96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97</v>
      </c>
    </row>
    <row r="2" spans="1:1" x14ac:dyDescent="0.25">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30</v>
      </c>
      <c r="B1" t="s">
        <v>99</v>
      </c>
      <c r="C1" s="8" t="s">
        <v>34</v>
      </c>
      <c r="D1" s="8" t="s">
        <v>38</v>
      </c>
      <c r="E1" s="3" t="s">
        <v>39</v>
      </c>
      <c r="F1" s="2" t="s">
        <v>72</v>
      </c>
      <c r="G1" s="2" t="s">
        <v>100</v>
      </c>
      <c r="H1" s="4">
        <v>0.7</v>
      </c>
      <c r="I1" t="s">
        <v>101</v>
      </c>
      <c r="J1" t="s">
        <v>102</v>
      </c>
      <c r="L1" t="s">
        <v>6</v>
      </c>
    </row>
    <row r="2" spans="1:12" x14ac:dyDescent="0.25">
      <c r="A2" t="s">
        <v>103</v>
      </c>
      <c r="B2" t="s">
        <v>98</v>
      </c>
      <c r="C2" t="s">
        <v>104</v>
      </c>
      <c r="D2" s="2" t="s">
        <v>105</v>
      </c>
      <c r="E2" s="1" t="s">
        <v>106</v>
      </c>
      <c r="F2" s="2" t="s">
        <v>107</v>
      </c>
      <c r="G2" s="2" t="s">
        <v>108</v>
      </c>
      <c r="H2" s="4">
        <v>0.25</v>
      </c>
      <c r="I2" t="s">
        <v>109</v>
      </c>
      <c r="J2" t="s">
        <v>110</v>
      </c>
      <c r="L2" t="s">
        <v>111</v>
      </c>
    </row>
    <row r="3" spans="1:12" x14ac:dyDescent="0.25">
      <c r="A3" t="s">
        <v>112</v>
      </c>
      <c r="C3" t="s">
        <v>113</v>
      </c>
      <c r="D3" s="2" t="s">
        <v>114</v>
      </c>
      <c r="E3" s="1" t="s">
        <v>115</v>
      </c>
      <c r="F3" s="2" t="s">
        <v>116</v>
      </c>
      <c r="G3" s="2" t="s">
        <v>117</v>
      </c>
      <c r="H3" s="4">
        <v>0.55000000000000004</v>
      </c>
      <c r="I3" t="s">
        <v>118</v>
      </c>
      <c r="J3" t="s">
        <v>119</v>
      </c>
    </row>
    <row r="4" spans="1:12" x14ac:dyDescent="0.25">
      <c r="A4" t="s">
        <v>120</v>
      </c>
      <c r="C4" t="s">
        <v>121</v>
      </c>
      <c r="E4" s="1" t="s">
        <v>122</v>
      </c>
      <c r="G4" s="2" t="s">
        <v>74</v>
      </c>
      <c r="H4" s="4">
        <v>0.15</v>
      </c>
      <c r="I4" t="s">
        <v>123</v>
      </c>
      <c r="J4" t="s">
        <v>124</v>
      </c>
    </row>
    <row r="5" spans="1:12" x14ac:dyDescent="0.25">
      <c r="A5" t="s">
        <v>125</v>
      </c>
      <c r="E5" s="1" t="s">
        <v>126</v>
      </c>
      <c r="G5" s="2" t="s">
        <v>127</v>
      </c>
      <c r="H5" s="4">
        <v>0.7</v>
      </c>
      <c r="I5" t="s">
        <v>128</v>
      </c>
      <c r="J5" t="s">
        <v>129</v>
      </c>
    </row>
    <row r="6" spans="1:12" x14ac:dyDescent="0.25">
      <c r="E6" s="1" t="s">
        <v>130</v>
      </c>
      <c r="G6" s="2" t="s">
        <v>131</v>
      </c>
      <c r="H6" s="4">
        <v>0.3</v>
      </c>
      <c r="J6" t="s">
        <v>132</v>
      </c>
    </row>
    <row r="7" spans="1:12" x14ac:dyDescent="0.25">
      <c r="E7" s="1" t="s">
        <v>133</v>
      </c>
      <c r="G7" s="2" t="s">
        <v>107</v>
      </c>
    </row>
    <row r="8" spans="1:12" x14ac:dyDescent="0.25">
      <c r="E8" s="1" t="s">
        <v>134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3.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2024-04-19T23:58:52Z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