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MARILIN ESTHER RAMIREZ REINES/"/>
    </mc:Choice>
  </mc:AlternateContent>
  <xr:revisionPtr revIDLastSave="38" documentId="13_ncr:1_{1E83DA48-D924-4104-83B9-3E7591A484B0}" xr6:coauthVersionLast="47" xr6:coauthVersionMax="47" xr10:uidLastSave="{78F6F47A-0619-4BF9-B211-7F7570994D23}"/>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<sst xmlns="http://schemas.openxmlformats.org/spreadsheetml/2006/main" count="195" uniqueCount="154">
  <si>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</si>
  <si>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</si>
  <si>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11001310502520230020000</t>
  </si>
  <si>
    <t>Juzgado</t>
  </si>
  <si>
    <t>JUZGADO 25 LABORAL DEL CIRCUITO DE BOGOTA</t>
  </si>
  <si>
    <t>Demandado</t>
  </si>
  <si>
    <t>COLPENSIONES - PORVENIR S.A.S. – COLFONDOS S.A. - PROTECCION</t>
  </si>
  <si>
    <t xml:space="preserve">Demandante </t>
  </si>
  <si>
    <t>MARILIN ESTHER RAMÍREZ REINES. C.C: 51.811.150</t>
  </si>
  <si>
    <t>Tipo de vinculacion compañía</t>
  </si>
  <si>
    <t>LLAMADA EN GARANTIA</t>
  </si>
  <si>
    <t>Nombre de lesionado o muerto (s)</t>
  </si>
  <si>
    <t>N/A</t>
  </si>
  <si>
    <t>Fecha de los hechos</t>
  </si>
  <si>
    <t>1996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</si>
  <si>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</si>
  <si>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</si>
  <si>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</si>
  <si>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</si>
  <si>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</si>
  <si>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MARILIN RAMIREZ IDENTIFICADA CON LA CÉDULA DE CIUDADANÍA No. 51.811.150 SE AFILIÓ AL ISS EN 1984 Y EN EL AÑO 1996 SE TRASLADO DE REGIMEN, AFILIANDOSE A LA AFP INVERTIR HOY PORVENIR S.A., EN EL AÑO 2003 SE TRASLADÓ ENTRE FONDOS A COLFONDOS S.A., POSTERIORMENTE EN EL AÑO 2005 SE TRASLADÓ A LA AFP SANTANDER HOY PROTECCION S.A., EN EL AÑO 2007 SE TRASLADÓ NUEVAMENTE A COLFONDOS S.A., FINALMENTE EN EL AÑO 2016 SE TRASLADO DE REGRESO A LA AFP PROTECCION S.A. QUE EL 22/12/2022 SOLICITÓ ANTE LAS ACCIONADAS DEJAR SIN EFECTOS EL TRASLADO DE REGIMEN DEL RPM AL RAIS, INDICA QUE COLPENSOINES GUARDÓ SILENCIO Y QUE LAS DEMÁS AFP NO ACCEDIERON A LO PRETENDIDO, FINALMENTE INDICA QUE LA DEMANDANTE SE ENCUENTRA AFILIADA ACTUALMENTE A LA AFP PROTECCION S.A.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</si>
  <si>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</si>
  <si>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</si>
  <si>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</si>
  <si>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</si>
  <si>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</si>
  <si>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</si>
  <si>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</si>
  <si>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</si>
  <si>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</si>
  <si>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</si>
  <si>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</si>
  <si>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</si>
  <si>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</si>
  <si>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</si>
  <si>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</si>
  <si>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</si>
  <si>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26/09/2023 (Notificación en estado del auto que admitió el llamamiento en garantía a ALLIANZ SEGUROS DE VIDA S.A.)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</si>
  <si>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</si>
  <si>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</si>
  <si>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</si>
  <si>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</si>
  <si>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</si>
  <si>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</si>
  <si>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</si>
  <si>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</si>
  <si>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</si>
  <si>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</si>
  <si>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</si>
  <si>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</si>
  <si>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</si>
  <si>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</si>
  <si>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</si>
  <si>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</si>
  <si>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</si>
  <si>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</si>
  <si>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</si>
  <si>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</si>
  <si>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</si>
  <si>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</si>
  <si>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</si>
  <si>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</si>
  <si>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</si>
  <si>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</si>
  <si>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</si>
  <si>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</si>
  <si>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</si>
  <si>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</si>
  <si>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</si>
  <si>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</si>
  <si>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</si>
  <si>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</si>
  <si>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</si>
  <si>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</si>
  <si>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</si>
  <si>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</si>
  <si>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</si>
  <si>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</si>
  <si>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</si>
  <si>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</si>
  <si>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</si>
  <si>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</si>
  <si>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</si>
  <si>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</si>
  <si>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</si>
  <si>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AJR1651 </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</si>
  <si>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</si>
  <si>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</si>
  <si>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</si>
  <si>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</si>
  <si>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</si>
  <si>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</si>
  <si>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</si>
  <si>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</si>
  <si>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</si>
  <si>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</si>
  <si>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</si>
  <si>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</si>
  <si>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</si>
  <si>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</si>
  <si>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</si>
  <si>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</si>
  <si>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</si>
  <si>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AFILIACIÓN LIBRE Y ESPONTÁNEA DE LA SEÑORA MARILIN ESTHER RAMIREZ REINES AL RÉGIMEN DE AHORRO INDIVIDIAL CON SOLIDARIDAD
2)	ERROR DE DERECHO NO VICIA EL CONSENTIMIENTO.
3)	PROHIBICIÓN DE TRASLADO DEL RÉGIMEN DE AHORRO INDIVIDUAL CON SOLIDARIDAD AL RÉGIMEN DE PRIMA MEDIA CON PRESTACIÓN DEFINIDA
4)	INEXISTENCIA DE LA OBLIGACIÓN DE DEVOLVER EL SEGURO PREVISIONAL CUANDO SE DECLARA LA NULIDAD Y/O INEFICACIA DE LA AFILIACIÓN POR FALTA DE CAUSA Y PORQUE AFECTA DERECHOS DE TERCEROS DE BUENA FE.
5)	EL TRASLADO ENTRE ADMINISTRADORAS DEL RAIS DENOTA LA VOLUNTAD DE LA AFILIADA DE PERMANECER EN EL RÉGIMEN DE AHORRO INDIVIDUAL CON SOLIDARIDAD Y CONSIGO, SE CONFIGURA UN ACTO DE RELACIONAMIENTO QUE PRESUPONE EL CONOCIMIENTO DEL FUNCIONAMIENTO DE DICHO RÉGIMEN.
6)	PRESCRIPCION
7)	BUENA FE
8)	GENÉRICA O INNOMINADA
EXCEPCIONES PROPUESTAS EN EL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</si>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</sst>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7">
    <cellStyle name="Moneda [0]" xfId="1" builtinId="7"/>
    <cellStyle name="Moneda [0] 2" xfId="3" xr:uid="{68E82EE9-3FA2-4E65-82FF-D89935A1FD2E}"/>
    <cellStyle name="Moneda [0] 2 2" xfId="6" xr:uid="{287442AB-AE7D-49A9-B46A-DA026EF3A439}"/>
    <cellStyle name="Moneda [0] 3" xfId="5" xr:uid="{3A5B8F60-7314-4022-9F7C-A125A8B740E2}"/>
    <cellStyle name="Moneda [0] 4" xfId="4" xr:uid="{7A811126-C299-482F-9C16-9B6509F7205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11" sqref="B11:C1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35" t="s">
        <v>14</v>
      </c>
      <c r="C8" s="35"/>
    </row>
    <row r="9" spans="1:3">
      <c r="A9" s="5" t="s">
        <v>15</v>
      </c>
      <c r="B9" s="35" t="s">
        <v>12</v>
      </c>
      <c r="C9" s="35"/>
    </row>
    <row r="10" spans="1:3">
      <c r="A10" s="5" t="s">
        <v>16</v>
      </c>
      <c r="B10" s="35" t="s">
        <v>12</v>
      </c>
      <c r="C10" s="35"/>
    </row>
    <row r="11" spans="1:3" ht="23.25" customHeight="1">
      <c r="A11" s="5" t="s">
        <v>17</v>
      </c>
      <c r="B11" s="36" t="s">
        <v>18</v>
      </c>
      <c r="C11" s="37"/>
    </row>
    <row r="12" spans="1:3">
      <c r="A12" s="45" t="s">
        <v>19</v>
      </c>
      <c r="B12" s="39" t="s">
        <v>20</v>
      </c>
      <c r="C12" s="39"/>
    </row>
    <row r="13" spans="1:3" ht="30" customHeight="1">
      <c r="A13" s="45"/>
      <c r="B13" s="39"/>
      <c r="C13" s="39"/>
    </row>
    <row r="14" spans="1:3" ht="73.5" customHeight="1">
      <c r="A14" s="45"/>
      <c r="B14" s="39"/>
      <c r="C14" s="39"/>
    </row>
    <row r="15" spans="1:3" ht="30">
      <c r="A15" s="5" t="s">
        <v>21</v>
      </c>
      <c r="B15" s="48" t="s">
        <v>22</v>
      </c>
      <c r="C15" s="8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46">
        <v>45152</v>
      </c>
      <c r="C27" s="47"/>
    </row>
    <row r="28" spans="1:3">
      <c r="A28" s="5" t="s">
        <v>36</v>
      </c>
      <c r="B28" s="44" t="s">
        <v>37</v>
      </c>
      <c r="C28" s="44"/>
    </row>
    <row r="29" spans="1:3">
      <c r="A29" s="5" t="s">
        <v>38</v>
      </c>
      <c r="B29" s="44">
        <v>45211</v>
      </c>
      <c r="C29" s="39"/>
    </row>
  </sheetData>
  <mergeCells count="24">
    <mergeCell ref="B29:C29"/>
    <mergeCell ref="A12:A14"/>
    <mergeCell ref="B12:C14"/>
    <mergeCell ref="B24:C24"/>
    <mergeCell ref="B25:C25"/>
    <mergeCell ref="B26:C26"/>
    <mergeCell ref="B27:C27"/>
    <mergeCell ref="B15:C15"/>
    <mergeCell ref="A16:A23"/>
    <mergeCell ref="B16:C16"/>
    <mergeCell ref="B19:C19"/>
    <mergeCell ref="B22:C22"/>
    <mergeCell ref="B28:C2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3" sqref="B3:C3"/>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39</v>
      </c>
      <c r="B1" s="53"/>
      <c r="C1" s="53"/>
    </row>
    <row r="2" spans="1:3">
      <c r="A2" s="13" t="s">
        <v>40</v>
      </c>
      <c r="B2" s="54" t="s">
        <v>41</v>
      </c>
      <c r="C2" s="55"/>
    </row>
    <row r="3" spans="1:3">
      <c r="A3" s="5" t="s">
        <v>1</v>
      </c>
      <c r="B3" s="39" t="str">
        <f>'GENERALES NOTA 322'!B2:C2</f>
        <v>11001310502520230020000</v>
      </c>
      <c r="C3" s="39"/>
    </row>
    <row r="4" spans="1:3">
      <c r="A4" s="5" t="s">
        <v>3</v>
      </c>
      <c r="B4" s="39" t="str">
        <f>'GENERALES NOTA 322'!B3:C3</f>
        <v>JUZGADO 25 LABORAL DEL CIRCUITO DE BOGOTA</v>
      </c>
      <c r="C4" s="39"/>
    </row>
    <row r="5" spans="1:3">
      <c r="A5" s="5" t="s">
        <v>5</v>
      </c>
      <c r="B5" s="39" t="str">
        <f>'GENERALES NOTA 322'!B4:C4</f>
        <v>COLPENSIONES - PORVENIR S.A.S. – COLFONDOS S.A. - PROTECCION</v>
      </c>
      <c r="C5" s="39"/>
    </row>
    <row r="6" spans="1:3">
      <c r="A6" s="5" t="s">
        <v>7</v>
      </c>
      <c r="B6" s="39" t="str">
        <f>'GENERALES NOTA 322'!B5:C5</f>
        <v>MARILIN ESTHER RAMÍREZ REINES. C.C: 51.811.150</v>
      </c>
      <c r="C6" s="39"/>
    </row>
    <row r="7" spans="1:3">
      <c r="A7" s="5" t="s">
        <v>9</v>
      </c>
      <c r="B7" s="39" t="str">
        <f>'GENERALES NOTA 322'!B6:C6</f>
        <v>LLAMADA EN GARANTIA</v>
      </c>
      <c r="C7" s="39"/>
    </row>
    <row r="8" spans="1:3">
      <c r="A8" s="13" t="s">
        <v>42</v>
      </c>
      <c r="B8" s="39"/>
      <c r="C8" s="39"/>
    </row>
    <row r="9" spans="1:3">
      <c r="A9" s="13" t="s">
        <v>17</v>
      </c>
      <c r="B9" s="39"/>
      <c r="C9" s="39"/>
    </row>
    <row r="10" spans="1:3">
      <c r="A10" s="13" t="s">
        <v>43</v>
      </c>
      <c r="B10" s="54"/>
      <c r="C10" s="56"/>
    </row>
    <row r="11" spans="1:3">
      <c r="A11" s="13" t="s">
        <v>44</v>
      </c>
      <c r="B11" s="54"/>
      <c r="C11" s="55"/>
    </row>
    <row r="12" spans="1:3">
      <c r="A12" s="13" t="s">
        <v>45</v>
      </c>
      <c r="B12" s="42"/>
      <c r="C12" s="43"/>
    </row>
    <row r="13" spans="1:3">
      <c r="A13" s="13" t="s">
        <v>46</v>
      </c>
      <c r="B13" s="39"/>
      <c r="C13" s="39"/>
    </row>
    <row r="14" spans="1:3">
      <c r="A14" s="13" t="s">
        <v>47</v>
      </c>
      <c r="B14" s="39"/>
      <c r="C14" s="39"/>
    </row>
    <row r="15" spans="1:3">
      <c r="A15" s="13" t="s">
        <v>48</v>
      </c>
      <c r="B15" s="39"/>
      <c r="C15" s="39"/>
    </row>
    <row r="16" spans="1:3">
      <c r="A16" s="57" t="s">
        <v>49</v>
      </c>
      <c r="B16" s="39"/>
      <c r="C16" s="39"/>
    </row>
    <row r="17" spans="1:3">
      <c r="A17" s="58"/>
      <c r="B17" s="9" t="s">
        <v>50</v>
      </c>
      <c r="C17" s="10" t="s">
        <v>51</v>
      </c>
    </row>
    <row r="18" spans="1:3">
      <c r="A18" s="58"/>
      <c r="B18" s="11"/>
      <c r="C18" s="11"/>
    </row>
    <row r="19" spans="1:3">
      <c r="A19" s="58"/>
      <c r="B19" s="11"/>
      <c r="C19" s="11"/>
    </row>
    <row r="20" spans="1:3">
      <c r="A20" s="58"/>
      <c r="B20" s="11"/>
      <c r="C20" s="11"/>
    </row>
    <row r="21" spans="1:3">
      <c r="A21" s="13" t="s">
        <v>52</v>
      </c>
      <c r="B21" s="39"/>
      <c r="C21" s="39"/>
    </row>
    <row r="22" spans="1:3">
      <c r="A22" s="13" t="s">
        <v>53</v>
      </c>
      <c r="B22" s="42"/>
      <c r="C22" s="43"/>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59" t="s">
        <v>58</v>
      </c>
      <c r="B27" s="59"/>
      <c r="C27" s="59"/>
    </row>
    <row r="28" spans="1:3" ht="14.45" customHeight="1">
      <c r="A28" s="60" t="s">
        <v>59</v>
      </c>
      <c r="B28" s="61"/>
      <c r="C28" s="31"/>
    </row>
    <row r="29" spans="1:3" ht="14.45" customHeight="1">
      <c r="A29" s="62" t="s">
        <v>60</v>
      </c>
      <c r="B29" s="63"/>
      <c r="C29" s="31"/>
    </row>
    <row r="30" spans="1:3" ht="14.45" customHeight="1">
      <c r="A30" s="62" t="s">
        <v>61</v>
      </c>
      <c r="B30" s="63"/>
      <c r="C30" s="32"/>
    </row>
    <row r="31" spans="1:3" ht="14.45" customHeight="1">
      <c r="A31" s="62" t="s">
        <v>62</v>
      </c>
      <c r="B31" s="63"/>
      <c r="C31" s="31"/>
    </row>
    <row r="32" spans="1:3">
      <c r="A32" s="62" t="s">
        <v>63</v>
      </c>
      <c r="B32" s="63"/>
      <c r="C32" s="31"/>
    </row>
    <row r="33" spans="1:3" ht="14.45" customHeight="1">
      <c r="A33" s="62" t="s">
        <v>64</v>
      </c>
      <c r="B33" s="63"/>
      <c r="C33" s="31"/>
    </row>
    <row r="34" spans="1:3" ht="14.45" customHeight="1">
      <c r="A34" s="62" t="s">
        <v>65</v>
      </c>
      <c r="B34" s="63"/>
      <c r="C34" s="33"/>
    </row>
    <row r="35" spans="1:3">
      <c r="A35" s="60" t="s">
        <v>66</v>
      </c>
      <c r="B35" s="61"/>
      <c r="C35" s="34"/>
    </row>
    <row r="36" spans="1:3">
      <c r="A36" s="65" t="s">
        <v>67</v>
      </c>
      <c r="B36" s="65"/>
      <c r="C36" s="65"/>
    </row>
    <row r="37" spans="1:3">
      <c r="A37" s="64" t="s">
        <v>68</v>
      </c>
      <c r="B37" s="64"/>
      <c r="C37" s="11"/>
    </row>
    <row r="38" spans="1:3">
      <c r="A38" s="64" t="s">
        <v>69</v>
      </c>
      <c r="B38" s="64"/>
      <c r="C38" s="11"/>
    </row>
    <row r="39" spans="1:3">
      <c r="A39" s="64" t="s">
        <v>70</v>
      </c>
      <c r="B39" s="64"/>
      <c r="C39" s="11"/>
    </row>
    <row r="40" spans="1:3">
      <c r="A40" s="64" t="s">
        <v>71</v>
      </c>
      <c r="B40" s="64"/>
      <c r="C40" s="11"/>
    </row>
    <row r="41" spans="1:3">
      <c r="A41" s="64" t="s">
        <v>72</v>
      </c>
      <c r="B41" s="64"/>
      <c r="C41" s="11"/>
    </row>
    <row r="42" spans="1:3">
      <c r="A42" s="64" t="s">
        <v>73</v>
      </c>
      <c r="B42" s="64"/>
      <c r="C42" s="11"/>
    </row>
    <row r="43" spans="1:3">
      <c r="A43" s="64" t="s">
        <v>74</v>
      </c>
      <c r="B43" s="64"/>
      <c r="C43" s="11"/>
    </row>
    <row r="44" spans="1:3">
      <c r="A44" s="64" t="s">
        <v>75</v>
      </c>
      <c r="B44" s="64"/>
      <c r="C44" s="11"/>
    </row>
    <row r="45" spans="1:3">
      <c r="A45" s="64" t="s">
        <v>76</v>
      </c>
      <c r="B45" s="64"/>
      <c r="C45" s="11"/>
    </row>
    <row r="46" spans="1:3">
      <c r="A46" s="64" t="s">
        <v>77</v>
      </c>
      <c r="B46" s="64"/>
      <c r="C46" s="11"/>
    </row>
    <row r="47" spans="1:3">
      <c r="A47" s="64" t="s">
        <v>78</v>
      </c>
      <c r="B47" s="64"/>
      <c r="C47" s="11"/>
    </row>
    <row r="48" spans="1:3">
      <c r="A48" s="64" t="s">
        <v>79</v>
      </c>
      <c r="B48" s="64"/>
      <c r="C48" s="11"/>
    </row>
    <row r="49" spans="1:3">
      <c r="A49" s="64" t="s">
        <v>80</v>
      </c>
      <c r="B49" s="64"/>
      <c r="C49" s="11"/>
    </row>
    <row r="50" spans="1:3">
      <c r="A50" s="64" t="s">
        <v>81</v>
      </c>
      <c r="B50" s="64"/>
      <c r="C50" s="11"/>
    </row>
    <row r="51" spans="1:3">
      <c r="A51" s="64" t="s">
        <v>82</v>
      </c>
      <c r="B51" s="64"/>
      <c r="C51" s="11"/>
    </row>
    <row r="52" spans="1:3">
      <c r="A52" s="64" t="s">
        <v>83</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4" sqref="B24:C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84</v>
      </c>
      <c r="B1" s="53"/>
      <c r="C1" s="53"/>
    </row>
    <row r="2" spans="1:6">
      <c r="A2" s="20" t="s">
        <v>40</v>
      </c>
      <c r="B2" s="83" t="s">
        <v>85</v>
      </c>
      <c r="C2" s="84"/>
    </row>
    <row r="3" spans="1:6">
      <c r="A3" s="21" t="s">
        <v>1</v>
      </c>
      <c r="B3" s="85" t="str">
        <f>'GENERALES NOTA 322'!B2:C2</f>
        <v>11001310502520230020000</v>
      </c>
      <c r="C3" s="85"/>
    </row>
    <row r="4" spans="1:6">
      <c r="A4" s="21" t="s">
        <v>3</v>
      </c>
      <c r="B4" s="85" t="str">
        <f>'GENERALES NOTA 322'!B3:C3</f>
        <v>JUZGADO 25 LABORAL DEL CIRCUITO DE BOGOTA</v>
      </c>
      <c r="C4" s="85"/>
    </row>
    <row r="5" spans="1:6">
      <c r="A5" s="21" t="s">
        <v>5</v>
      </c>
      <c r="B5" s="85" t="str">
        <f>'GENERALES NOTA 322'!B4:C4</f>
        <v>COLPENSIONES - PORVENIR S.A.S. – COLFONDOS S.A. - PROTECCION</v>
      </c>
      <c r="C5" s="85"/>
    </row>
    <row r="6" spans="1:6" ht="14.45" customHeight="1">
      <c r="A6" s="21" t="s">
        <v>7</v>
      </c>
      <c r="B6" s="85" t="str">
        <f>'GENERALES NOTA 322'!B5:C5</f>
        <v>MARILIN ESTHER RAMÍREZ REINES. C.C: 51.811.150</v>
      </c>
      <c r="C6" s="85"/>
    </row>
    <row r="7" spans="1:6">
      <c r="A7" s="21" t="s">
        <v>9</v>
      </c>
      <c r="B7" s="85" t="str">
        <f>'GENERALES NOTA 322'!B6:C6</f>
        <v>LLAMADA EN GARANTIA</v>
      </c>
      <c r="C7" s="85"/>
    </row>
    <row r="8" spans="1:6" ht="30">
      <c r="A8" s="21" t="s">
        <v>21</v>
      </c>
      <c r="B8" s="79" t="str">
        <f>'GENERALES NOTA 322'!B15:C15</f>
        <v>NO ES POSIBLE CUANTIFICAR LAS PRETENSIONES DE LA DEMANDA EN ATENCIÓN A LA NATURALEZA DEL PROCESO.</v>
      </c>
      <c r="C8" s="80"/>
    </row>
    <row r="9" spans="1:6">
      <c r="A9" s="86" t="s">
        <v>23</v>
      </c>
      <c r="B9" s="70" t="s">
        <v>24</v>
      </c>
      <c r="C9" s="71"/>
    </row>
    <row r="10" spans="1:6">
      <c r="A10" s="86"/>
      <c r="B10" s="22" t="s">
        <v>25</v>
      </c>
      <c r="C10" s="19">
        <f>'GENERALES NOTA 322'!C17</f>
        <v>0</v>
      </c>
    </row>
    <row r="11" spans="1:6">
      <c r="A11" s="86"/>
      <c r="B11" s="22" t="s">
        <v>26</v>
      </c>
      <c r="C11" s="19">
        <f>'GENERALES NOTA 322'!C18</f>
        <v>0</v>
      </c>
    </row>
    <row r="12" spans="1:6">
      <c r="A12" s="86"/>
      <c r="B12" s="70"/>
      <c r="C12" s="71"/>
    </row>
    <row r="13" spans="1:6">
      <c r="A13" s="86"/>
      <c r="B13" s="22" t="s">
        <v>86</v>
      </c>
      <c r="C13" s="24"/>
    </row>
    <row r="14" spans="1:6">
      <c r="A14" s="86"/>
      <c r="B14" s="22" t="s">
        <v>87</v>
      </c>
      <c r="C14" s="24"/>
      <c r="E14" t="s">
        <v>88</v>
      </c>
      <c r="F14" s="17">
        <v>0.7</v>
      </c>
    </row>
    <row r="15" spans="1:6">
      <c r="A15" s="23" t="s">
        <v>89</v>
      </c>
      <c r="B15" s="83" t="s">
        <v>90</v>
      </c>
      <c r="C15" s="84"/>
    </row>
    <row r="16" spans="1:6" ht="15" customHeight="1">
      <c r="A16" s="21" t="s">
        <v>91</v>
      </c>
      <c r="B16" s="81" t="s">
        <v>92</v>
      </c>
      <c r="C16" s="82"/>
    </row>
    <row r="17" spans="1:3" ht="28.5" customHeight="1">
      <c r="A17" s="14" t="s">
        <v>93</v>
      </c>
      <c r="B17" s="72">
        <f>((C19+C20+C22+C23)-C26)*C25*C27</f>
        <v>0</v>
      </c>
      <c r="C17" s="72"/>
    </row>
    <row r="18" spans="1:3">
      <c r="A18" s="23" t="s">
        <v>94</v>
      </c>
      <c r="B18" s="73" t="s">
        <v>24</v>
      </c>
      <c r="C18" s="74"/>
    </row>
    <row r="19" spans="1:3">
      <c r="A19" s="68"/>
      <c r="B19" s="22" t="s">
        <v>25</v>
      </c>
      <c r="C19" s="19">
        <v>0</v>
      </c>
    </row>
    <row r="20" spans="1:3">
      <c r="A20" s="69"/>
      <c r="B20" s="22" t="s">
        <v>26</v>
      </c>
      <c r="C20" s="19">
        <v>0</v>
      </c>
    </row>
    <row r="21" spans="1:3">
      <c r="A21" s="69"/>
      <c r="B21" s="70" t="s">
        <v>27</v>
      </c>
      <c r="C21" s="71"/>
    </row>
    <row r="22" spans="1:3">
      <c r="A22" s="69"/>
      <c r="B22" s="22" t="s">
        <v>86</v>
      </c>
      <c r="C22" s="19">
        <v>0</v>
      </c>
    </row>
    <row r="23" spans="1:3" ht="45">
      <c r="A23" s="69"/>
      <c r="B23" s="22" t="s">
        <v>95</v>
      </c>
      <c r="C23" s="19">
        <v>0</v>
      </c>
    </row>
    <row r="24" spans="1:3">
      <c r="A24" s="69"/>
      <c r="B24" s="70" t="s">
        <v>96</v>
      </c>
      <c r="C24" s="71"/>
    </row>
    <row r="25" spans="1:3">
      <c r="A25" s="25"/>
      <c r="B25" s="22" t="s">
        <v>97</v>
      </c>
      <c r="C25" s="26">
        <v>0</v>
      </c>
    </row>
    <row r="26" spans="1:3">
      <c r="A26" s="27"/>
      <c r="B26" s="22" t="s">
        <v>44</v>
      </c>
      <c r="C26" s="28">
        <v>0</v>
      </c>
    </row>
    <row r="27" spans="1:3">
      <c r="A27" s="27"/>
      <c r="B27" s="22" t="s">
        <v>98</v>
      </c>
      <c r="C27" s="26">
        <v>0</v>
      </c>
    </row>
    <row r="28" spans="1:3">
      <c r="A28" s="18" t="s">
        <v>99</v>
      </c>
      <c r="B28" s="72">
        <f>IFERROR(B17*(VLOOKUP(B15,Hoja2!$G$1:$H$6,2,0)),16666)</f>
        <v>16666</v>
      </c>
      <c r="C28" s="72"/>
    </row>
    <row r="29" spans="1:3" ht="30">
      <c r="A29" s="21" t="s">
        <v>100</v>
      </c>
      <c r="B29" s="75" t="s">
        <v>101</v>
      </c>
      <c r="C29" s="76"/>
    </row>
    <row r="30" spans="1:3" ht="30.75">
      <c r="A30" s="21" t="s">
        <v>102</v>
      </c>
      <c r="B30" s="77" t="s">
        <v>103</v>
      </c>
      <c r="C30" s="78"/>
    </row>
    <row r="31" spans="1:3" ht="18.75">
      <c r="A31" s="29" t="s">
        <v>104</v>
      </c>
      <c r="B31" s="29"/>
      <c r="C31" s="29"/>
    </row>
    <row r="32" spans="1:3">
      <c r="A32" s="30" t="s">
        <v>105</v>
      </c>
      <c r="B32" s="67"/>
      <c r="C32" s="67"/>
    </row>
    <row r="33" spans="1:3">
      <c r="A33" s="30" t="s">
        <v>106</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107</v>
      </c>
      <c r="B1" s="53"/>
      <c r="C1" s="53"/>
    </row>
    <row r="2" spans="1:3" ht="17.100000000000001" customHeight="1">
      <c r="A2" s="13" t="s">
        <v>40</v>
      </c>
      <c r="B2" s="54" t="str">
        <f>'[2]AUTOS NOTA 321'!B2:C2</f>
        <v xml:space="preserve">SINIESTRO   LEGIS </v>
      </c>
      <c r="C2" s="55"/>
    </row>
    <row r="3" spans="1:3" ht="15.95" customHeight="1">
      <c r="A3" s="5" t="s">
        <v>1</v>
      </c>
      <c r="B3" s="39" t="str">
        <f>'GENERALES NOTA 322'!B2:C2</f>
        <v>11001310502520230020000</v>
      </c>
      <c r="C3" s="39"/>
    </row>
    <row r="4" spans="1:3">
      <c r="A4" s="5" t="s">
        <v>3</v>
      </c>
      <c r="B4" s="39" t="str">
        <f>'GENERALES NOTA 322'!B3:C3</f>
        <v>JUZGADO 25 LABORAL DEL CIRCUITO DE BOGOTA</v>
      </c>
      <c r="C4" s="39"/>
    </row>
    <row r="5" spans="1:3" ht="29.1" customHeight="1">
      <c r="A5" s="5" t="s">
        <v>5</v>
      </c>
      <c r="B5" s="39" t="str">
        <f>'GENERALES NOTA 322'!B4:C4</f>
        <v>COLPENSIONES - PORVENIR S.A.S. – COLFONDOS S.A. - PROTECCION</v>
      </c>
      <c r="C5" s="39"/>
    </row>
    <row r="6" spans="1:3">
      <c r="A6" s="5" t="s">
        <v>7</v>
      </c>
      <c r="B6" s="39" t="str">
        <f>'GENERALES NOTA 322'!B5:C5</f>
        <v>MARILIN ESTHER RAMÍREZ REINES. C.C: 51.811.150</v>
      </c>
      <c r="C6" s="39"/>
    </row>
    <row r="7" spans="1:3" ht="43.5" customHeight="1">
      <c r="A7" s="5" t="s">
        <v>9</v>
      </c>
      <c r="B7" s="39" t="str">
        <f>'GENERALES NOTA 322'!B6:C6</f>
        <v>LLAMADA EN GARANTIA</v>
      </c>
      <c r="C7" s="39"/>
    </row>
    <row r="8" spans="1:3">
      <c r="A8" s="5" t="s">
        <v>108</v>
      </c>
      <c r="B8" s="39"/>
      <c r="C8" s="39"/>
    </row>
    <row r="9" spans="1:3">
      <c r="A9" s="15" t="s">
        <v>94</v>
      </c>
      <c r="B9" s="87"/>
      <c r="C9" s="87"/>
    </row>
    <row r="10" spans="1:3">
      <c r="A10" s="15" t="s">
        <v>109</v>
      </c>
      <c r="B10" s="39"/>
      <c r="C10" s="39"/>
    </row>
    <row r="11" spans="1:3" ht="30">
      <c r="A11" s="15" t="s">
        <v>110</v>
      </c>
      <c r="B11" s="88"/>
      <c r="C11" s="66"/>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2023-10-12T14:12:40Z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