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8_{C293D232-FBA8-4B4B-8CBF-39B199F093A4}"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11" l="1"/>
  <c r="B17" i="11" l="1"/>
  <c r="B28" i="11" s="1"/>
  <c r="C11" i="11"/>
  <c r="C10" i="11"/>
  <c r="B7" i="10"/>
  <c r="B7" i="14"/>
  <c r="B6" i="14"/>
  <c r="B5" i="14"/>
  <c r="B4" i="14"/>
  <c r="B3" i="14"/>
  <c r="B2" i="14"/>
  <c r="B4" i="11"/>
  <c r="B5" i="11"/>
  <c r="B6" i="11"/>
  <c r="B7" i="11"/>
  <c r="B3" i="11"/>
  <c r="B15" i="5"/>
  <c r="B8" i="11" s="1"/>
  <c r="B4" i="10"/>
  <c r="B5" i="10"/>
  <c r="B6" i="10"/>
  <c r="B3" i="10"/>
</calcChain>
</file>

<file path=xl/sharedStrings.xml><?xml version="1.0" encoding="utf-8"?>
<sst xmlns="http://schemas.openxmlformats.org/spreadsheetml/2006/main" count="197" uniqueCount="153">
  <si>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</si>
  <si>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</si>
  <si>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</si>
  <si>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</si>
  <si>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</si>
  <si>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</si>
  <si>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</si>
  <si>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</si>
  <si>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</si>
  <si>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</si>
  <si>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</si>
  <si>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</si>
  <si>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</si>
  <si>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</si>
  <si>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</si>
  <si>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</si>
  <si>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</si>
  <si>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</si>
  <si>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</si>
  <si>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</si>
  <si>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</si>
  <si>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</si>
  <si>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</si>
  <si>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</si>
  <si>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</si>
  <si>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</si>
  <si>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</si>
  <si>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</si>
  <si>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</si>
  <si>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</si>
  <si>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</si>
  <si>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</si>
  <si>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</si>
  <si>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</si>
  <si>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</si>
  <si>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</si>
  <si>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</si>
  <si>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</si>
  <si>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</si>
  <si>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</si>
  <si>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</si>
  <si>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</si>
  <si>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</si>
  <si>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</si>
  <si>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</si>
  <si>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</si>
  <si>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</si>
  <si>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</si>
  <si>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</si>
  <si>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</si>
  <si>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</si>
  <si>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</si>
  <si>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</si>
  <si>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</si>
  <si>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</si>
  <si>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</si>
  <si>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</si>
  <si>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</si>
  <si>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</si>
  <si>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</si>
  <si>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</si>
  <si>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</si>
  <si>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</si>
  <si>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</si>
  <si>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</si>
  <si>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</si>
  <si>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</si>
  <si>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</si>
  <si>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</si>
  <si>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</si>
  <si>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</si>
  <si>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</si>
  <si>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</si>
  <si>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</si>
  <si>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</si>
  <si>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</si>
  <si>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</si>
  <si>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</si>
  <si>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</si>
  <si>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</si>
  <si>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</si>
  <si>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</si>
  <si>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</si>
  <si>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</si>
  <si>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</si>
  <si>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</si>
  <si>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</si>
  <si>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</si>
  <si>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</si>
  <si>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</si>
  <si>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</si>
  <si>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</si>
  <si>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</si>
  <si>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</si>
  <si>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</si>
  <si>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</si>
  <si>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</si>
  <si>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</si>
  <si>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</si>
  <si>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</si>
  <si>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</si>
  <si>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</si>
  <si>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</si>
  <si>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</si>
  <si>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</si>
  <si>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</si>
  <si>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</si>
  <si>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</si>
  <si>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</si>
  <si>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</si>
  <si>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</si>
  <si>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</si>
  <si>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</si>
  <si>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</si>
  <si>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</si>
  <si>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</si>
  <si>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</si>
  <si>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</si>
  <si>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</si>
  <si>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</si>
  <si>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</si>
  <si>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</si>
  <si>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</si>
  <si>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</si>
  <si>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</si>
  <si>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</si>
  <si>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</si>
  <si>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</si>
  <si>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</si>
  <si>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</si>
  <si>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</si>
  <si>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</si>
  <si>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</si>
  <si>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41001310300520220021200</t>
  </si>
  <si>
    <t>JUZGADO 05 CIVIL DEL CIRCUITO DE NEIVA</t>
  </si>
  <si>
    <t>CLINICA UROS S.A.S. Y OTROS</t>
  </si>
  <si>
    <t>OMAR RENÉ ARAGÓN LINARES (Q.E.P.D)</t>
  </si>
  <si>
    <t>MARTHA ROCIO NARVAEZ URIBE (COMPAÑERA PERMANENTE - SE DESCONOCE LA FECHA DE NACIMIENTO)</t>
  </si>
  <si>
    <t>RESPONSABILIDAD CIVIL PROFESIONAL</t>
  </si>
  <si>
    <r>
      <rPr>
        <b/>
        <sz val="11"/>
        <color theme="1"/>
        <rFont val="Calibri"/>
        <family val="2"/>
        <scheme val="minor"/>
      </rPr>
      <t xml:space="preserve">1. </t>
    </r>
    <r>
      <rPr>
        <sz val="11"/>
        <color theme="1"/>
        <rFont val="Calibri"/>
        <family val="2"/>
        <scheme val="minor"/>
      </rPr>
      <t xml:space="preserve">Refiere la actora que en el año 2013, su compañero permanente OMAR RENÉ ARAGÓN LINARES (Q.E.P.D) consulto en diferentes ocasiones a la EPS COFAMILIAR DEL HUILA por un marco de 5 meses de evoluciónde agrieras, ardor epigástrico, nauseas e intolerancia alimenticia.
</t>
    </r>
    <r>
      <rPr>
        <b/>
        <sz val="11"/>
        <color theme="1"/>
        <rFont val="Calibri"/>
        <family val="2"/>
        <scheme val="minor"/>
      </rPr>
      <t xml:space="preserve">2. </t>
    </r>
    <r>
      <rPr>
        <sz val="11"/>
        <color theme="1"/>
        <rFont val="Calibri"/>
        <family val="2"/>
        <scheme val="minor"/>
      </rPr>
      <t xml:space="preserve">En igual medida indica que las demandadas de manera negligente cometieron errores en el diagnóstico de carcinoma gástrico, por lo que el paciente perdió la oportunidad de ser atendido de manera eficiente.
</t>
    </r>
    <r>
      <rPr>
        <b/>
        <sz val="11"/>
        <color theme="1"/>
        <rFont val="Calibri"/>
        <family val="2"/>
        <scheme val="minor"/>
      </rPr>
      <t xml:space="preserve">3. </t>
    </r>
    <r>
      <rPr>
        <sz val="11"/>
        <color theme="1"/>
        <rFont val="Calibri"/>
        <family val="2"/>
        <scheme val="minor"/>
      </rPr>
      <t>Por último, aduce que al señor OMAR ARAGON LINARES (Q.E.P.D.) se le negó el acceso a medicación y terapia oportuna, acrecentando ello su nivel de sufrimiento y ocasionando su prematuro fallecimiento.</t>
    </r>
  </si>
  <si>
    <t>Daño Moral</t>
  </si>
  <si>
    <t>Daño a la Vida en Relación</t>
  </si>
  <si>
    <t>CLINICA UROS S.A.S.</t>
  </si>
  <si>
    <t>021574270-0</t>
  </si>
  <si>
    <t>813.011.577-4</t>
  </si>
  <si>
    <t xml:space="preserve">RC PROFESIONAL </t>
  </si>
  <si>
    <t>26/06/2014- 26/06/2015</t>
  </si>
  <si>
    <t xml:space="preserve">• Disminución de la suma asegurada por pago de indemnizaciones con cargo a la PÓLIZA 21574270
</t>
  </si>
  <si>
    <t>Daño a la vida en relación</t>
  </si>
  <si>
    <t>La contingencia se califica como REMOTA, en tanto, en el caso de marras no existe cobertura temporal de la Póliza, por cuanto no se cumplen los presupuestos para afectar la Póliza contratada bajo la modalidad Sunset. Sin perjuicio de lo anterior, deben tenerse en cuenta las siguientes particularidades del caso:
Lo primero que debe tomarse en consideración, es que la Póliza de Seguro de Responsabilidad Civil Profesional Clínicas y Hospitales No. 021574270-0, cuyo asegurado es la CLINICA UROS S.A.S., si bien presta cobertura material, no presta cobertura temporal, de conformidad con los hechos y pretensiones, expuestos en el líbelo de la demanda. La Póliza presta cobertura material, en tanto ampara la responsabilidad civil profesional médica, pretensión que se le endilga al asegurado. No obstante, la misma no presta cobertura temporal, por cuanto al tratarse de una póliza contratada bajo la modalidad Sunset, debían cumplirse los requisitos concernientes a que: (i) El hecho dañoso por el que se le imputa responsabilidad al asegurado, ocurriera durante la vigencia de la póliza y (ii) cuyas consecuencias hubieran sido reclamadas al asegurado o a la compañía aseguradora de manera fehaciente y por vía judicial o extrajudicial, durante la vigencia de la póliza o dentro de un plazo máximo de dos (2) años corrientes, contados a partir de la terminación de la vigencia anual de la misma. Así las cosas, si bien el hecho, esto es, el deceso del señor OMAR RENÉ ARAGÓN LINARES (Q.E.P.D), ocurrió el 24 de septiembre de 2014, es decir, durante la vigencia comprendida desde el 26 de junio de 2014 hasta el 25 de junio de 2015, la reclamación no fue presentada dentro de la vigencia previamente relacionada ni dentro los dos años siguientes a su vencimiento, habida cuenta que la solicitud de conciliación no fue presentada sino hasta el 11 de octubre de 2021. 
Por otro lado, frente a la responsabilidad del asegurado, debe decirse que el juez deberá valorar los elementos de prueba a fin de determinar si hubo o no una falla medica imputable a la CLINICA UROS S.A. Es de precisar que, de acuerdo con la Historia Clínica no se evidencia que existiera negligencia o un comportamiento omisivo por parte del personal médico adscrito a la IPS y por el contrario se constata que la atención brindada atendió a la sintomatología del paciente. No obstante, dependerá del debate probatorio acreditar la existencia o no de la responsabilidad deprecada.
Todo lo anterior, sin perjuicio del carácter contingente del proceso.</t>
  </si>
  <si>
    <t>Para el caso concreto, como liquidación objetiva de perjuicios se tasa la suma de $309.075.750. Lo anterior, con base en los siguientes fundamentos:
1. Lucro cesante: En la medida que la liquidación objetiva ($347.209.834) por este concepto resulta mayor al pretendido en la demanda, se reconocerá la suma dispuesta en el libelo demandatorio, la cual asciende a $253.417.500.
2. Daño moral: El valor total a título de daño moral corresponde a $60.000.000, en la medida que la actora ostentaba la calidad de compañera permanente del causante.  Este valor se fija teniendo en cuenta que la jurisprudencia de la Corte Suprema de Justicia (Sentencia del 23/05/2018, MP: Aroldo Wilson Quiroz) ha establecido que en caso de fallecimiento de un familiar de primer grado de consanguinidad o afinidad se debe reconocer por daño moral la suma de $60.000.000.
3. Daño a la vida en relación: En la medida que la jurisprudencia (Sentencia SC13925-2016), ha reconoció a los familiares la suma de $60.000.000 para cada uno por la muerte de su pariente a causa del diagnóstico tardío e inadecuado tratamiento de su patología, la liquidación objetiva por este concepto resulta mayor al pretendido en la demanda, por lo que se reconocerá la suma dispuesta en el libelo demandatorio, la cual asciende a $30.000.000. 
4. Deducible: Teniendo en cuenta que el valor de las pretensiones objetivas equivale a $343.417.500, a esta suma se le restara el valor de $34.341.750, contemplado en la póliza como valor del deducible (10%) a cargo del asegurado, por lo que la liquidación objetivada de los perjuicios equivale a $309.075.750.</t>
  </si>
  <si>
    <t>EXCEPCIONES DE FONDO FRENTE A LA DEMANDA: 
1. EXCEPCIONES PLANTEADAS POR QUIEN FORMULO EL LLAMAMIENTO EN GARANTÍA A MI REPRESENTADA.
2. INEXISTENCIA DE FALLA MÉDICA Y DE RESPONSABILIDAD COMO CONSECUENCIA DE LA PRESTACIÓN E INTERVENCIÓN ADECUADA, DILIGENTE, CUIDADOSA Y CARENTE DE CULPA REALIZADA POR LA CLINICA UROS S.A.S.
3. INEXISTENTE RELACIÓN DE CAUSALIDAD ENTRE EL DAÑO O PERJUICIO ALEGADO POR LA PARTE ACTORA Y LA ACTUACIÓN DE LA CLINICA UROS S.A.S.
4. INCUMPLIMIENTO DE LAS CARGAS QUE TRATA EL ARTICULO 167 DEL CÓDIGO GENERAL DEL PROCESO.
5. INEXISTENCIA DE PRUEBA E IMPROCEDNCIA DEL RECONOCIMIENTO DEL LUCRO CESANTE.
6. IMPROCEDENCIA DEL RECONOCIMIENTO Y TASACIÓN EXORBITANTE DEL DAÑO MORAL.
7. INEXISTENCIA DE DAÑO A LA VIDA EN RELACIÓN.
8. GENÉRICA O INNOMINADA.
EXCEPCIONES DE FONDO FRENTE AL LLAMAMIENTO EN GARANTÍA EFECTUADO POR CLINICA UROS S.A.S.: 
1. FALTA DE COBERTURA TEMPORAL DE LA PÓLIZA DE RESPONSABILIDAD CIVIL PROFESIONAL CLINICAS Y HOSPITALES No. 021574270-0.
2. NO EXISTE OBLIGACIÓN INDEMNIZATORIA A CARGO DE ALLIANZ SEGUROS S.A., TODA VEZ QUE NO SE HA REALIZADO EL RIESGO ASEGURADO EN LA PÓLIZA 021574270-0.
3. RIESGOS EXPRESAMENTE EXCLUIDOS EN LA PÓLIZA DE SEGURO DE RESPONSABILIDAD CIVIL PROFESIONAL CLÍNICAS Y HOSPITALES No. 021574270-0.
4. SUJECIÓN A LAS CONDICIONES PARTICULARES Y GENERALES DEL CONTRATO DE SEGURO, EL CLAUSULADO Y LOS AMPAROS.
5. CARÁCTER MERAMENTE INDEMNIZATORIO DE LOS CONTRATOS DE SEGURO.
6. EN CUALQUIER CASO, DE NINGUNA FORMA SE PODRÁ EXCEDER EL LÍMITE DEL VALOR ASEGURADO EN LA PÓLIZA No. 021574270-0.
7. DISPONIBILIDAD DEL VALOR ASEGURADO.
8. EN CUALQUIER CASO, SE DEBERÁ TENER EN CUENTA EL DEDUCIBLE PACTADO EN LA PÓLIZA 10% DEL VALOR DE LA PÉRDIDA MÍNIMO $3.000.000.
9. GENERICA O INNOMINADA Y OTRAS.</t>
  </si>
  <si>
    <t>SINIESTRO 134968706 - LEGIS APJ32180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</si>
</sst>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d.docs.live.net/afc4810c17523101/Escritorio/GHA/ALLIANZ/2022-00212%20-%20MARTHA%20NARVAEZ%20Vs.%20CLINICA%20URO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efreshError="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activeCell="B18" sqref="B1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39</v>
      </c>
      <c r="B1" s="39"/>
      <c r="C1" s="39"/>
    </row>
    <row r="2" spans="1:3" ht="14.45" customHeight="1" x14ac:dyDescent="0.25">
      <c r="A2" s="5" t="s">
        <v>11</v>
      </c>
      <c r="B2" s="41" t="s">
        <v>133</v>
      </c>
      <c r="C2" s="42"/>
    </row>
    <row r="3" spans="1:3" ht="14.45" customHeight="1" x14ac:dyDescent="0.25">
      <c r="A3" s="5" t="s">
        <v>0</v>
      </c>
      <c r="B3" s="43" t="s">
        <v>134</v>
      </c>
      <c r="C3" s="44"/>
    </row>
    <row r="4" spans="1:3" ht="14.45" customHeight="1" x14ac:dyDescent="0.25">
      <c r="A4" s="5" t="s">
        <v>107</v>
      </c>
      <c r="B4" s="43" t="s">
        <v>135</v>
      </c>
      <c r="C4" s="44"/>
    </row>
    <row r="5" spans="1:3" ht="14.45" customHeight="1" x14ac:dyDescent="0.25">
      <c r="A5" s="5" t="s">
        <v>1</v>
      </c>
      <c r="B5" s="43" t="s">
        <v>137</v>
      </c>
      <c r="C5" s="44"/>
    </row>
    <row r="6" spans="1:3" ht="14.45" customHeight="1" x14ac:dyDescent="0.25">
      <c r="A6" s="5" t="s">
        <v>108</v>
      </c>
      <c r="B6" s="40" t="s">
        <v>131</v>
      </c>
      <c r="C6" s="40"/>
    </row>
    <row r="7" spans="1:3" ht="14.45" customHeight="1" x14ac:dyDescent="0.25">
      <c r="A7" s="5" t="s">
        <v>2</v>
      </c>
      <c r="B7" s="40" t="s">
        <v>136</v>
      </c>
      <c r="C7" s="40"/>
    </row>
    <row r="8" spans="1:3" ht="14.45" customHeight="1" x14ac:dyDescent="0.25">
      <c r="A8" s="5" t="s">
        <v>3</v>
      </c>
      <c r="B8" s="35">
        <v>41906</v>
      </c>
      <c r="C8" s="36"/>
    </row>
    <row r="9" spans="1:3" ht="14.45" customHeight="1" x14ac:dyDescent="0.25">
      <c r="A9" s="5" t="s">
        <v>4</v>
      </c>
      <c r="B9" s="35">
        <v>44480</v>
      </c>
      <c r="C9" s="36"/>
    </row>
    <row r="10" spans="1:3" ht="14.45" customHeight="1" x14ac:dyDescent="0.25">
      <c r="A10" s="5" t="s">
        <v>5</v>
      </c>
      <c r="B10" s="35">
        <v>44491</v>
      </c>
      <c r="C10" s="36"/>
    </row>
    <row r="11" spans="1:3" ht="14.45" customHeight="1" x14ac:dyDescent="0.25">
      <c r="A11" s="5" t="s">
        <v>26</v>
      </c>
      <c r="B11" s="37" t="s">
        <v>138</v>
      </c>
      <c r="C11" s="38"/>
    </row>
    <row r="12" spans="1:3" x14ac:dyDescent="0.25">
      <c r="A12" s="46" t="s">
        <v>117</v>
      </c>
      <c r="B12" s="36" t="s">
        <v>139</v>
      </c>
      <c r="C12" s="40"/>
    </row>
    <row r="13" spans="1:3" ht="30" customHeight="1" x14ac:dyDescent="0.25">
      <c r="A13" s="46"/>
      <c r="B13" s="40"/>
      <c r="C13" s="40"/>
    </row>
    <row r="14" spans="1:3" ht="73.5" customHeight="1" x14ac:dyDescent="0.25">
      <c r="A14" s="46"/>
      <c r="B14" s="40"/>
      <c r="C14" s="40"/>
    </row>
    <row r="15" spans="1:3" ht="30" x14ac:dyDescent="0.25">
      <c r="A15" s="5" t="s">
        <v>44</v>
      </c>
      <c r="B15" s="49">
        <f>SUM(C17,C18,C20,C21,C23)</f>
        <v>415417500</v>
      </c>
      <c r="C15" s="50"/>
    </row>
    <row r="16" spans="1:3" ht="14.45" customHeight="1" x14ac:dyDescent="0.25">
      <c r="A16" s="51" t="s">
        <v>45</v>
      </c>
      <c r="B16" s="52" t="s">
        <v>46</v>
      </c>
      <c r="C16" s="52"/>
    </row>
    <row r="17" spans="1:3" ht="14.45" customHeight="1" x14ac:dyDescent="0.25">
      <c r="A17" s="51"/>
      <c r="B17" s="11" t="s">
        <v>47</v>
      </c>
      <c r="C17" s="6">
        <v>253417500</v>
      </c>
    </row>
    <row r="18" spans="1:3" ht="14.45" customHeight="1" x14ac:dyDescent="0.25">
      <c r="A18" s="51"/>
      <c r="B18" s="11" t="s">
        <v>48</v>
      </c>
      <c r="C18" s="6"/>
    </row>
    <row r="19" spans="1:3" ht="14.45" customHeight="1" x14ac:dyDescent="0.25">
      <c r="A19" s="51"/>
      <c r="B19" s="53" t="s">
        <v>49</v>
      </c>
      <c r="C19" s="54"/>
    </row>
    <row r="20" spans="1:3" ht="14.45" customHeight="1" x14ac:dyDescent="0.25">
      <c r="A20" s="51"/>
      <c r="B20" s="11" t="s">
        <v>140</v>
      </c>
      <c r="C20" s="6">
        <v>132000000</v>
      </c>
    </row>
    <row r="21" spans="1:3" ht="14.45" customHeight="1" x14ac:dyDescent="0.25">
      <c r="A21" s="51"/>
      <c r="B21" s="11" t="s">
        <v>141</v>
      </c>
      <c r="C21" s="6">
        <v>30000000</v>
      </c>
    </row>
    <row r="22" spans="1:3" x14ac:dyDescent="0.25">
      <c r="A22" s="51"/>
      <c r="B22" s="53" t="s">
        <v>106</v>
      </c>
      <c r="C22" s="54"/>
    </row>
    <row r="23" spans="1:3" x14ac:dyDescent="0.25">
      <c r="A23" s="51"/>
      <c r="B23" s="11"/>
      <c r="C23" s="16"/>
    </row>
    <row r="24" spans="1:3" x14ac:dyDescent="0.25">
      <c r="A24" s="5" t="s">
        <v>6</v>
      </c>
      <c r="B24" s="40" t="s">
        <v>142</v>
      </c>
      <c r="C24" s="40"/>
    </row>
    <row r="25" spans="1:3" x14ac:dyDescent="0.25">
      <c r="A25" s="5" t="s">
        <v>7</v>
      </c>
      <c r="B25" s="40" t="s">
        <v>144</v>
      </c>
      <c r="C25" s="40"/>
    </row>
    <row r="26" spans="1:3" x14ac:dyDescent="0.25">
      <c r="A26" s="5" t="s">
        <v>8</v>
      </c>
      <c r="B26" s="40" t="s">
        <v>143</v>
      </c>
      <c r="C26" s="40"/>
    </row>
    <row r="27" spans="1:3" x14ac:dyDescent="0.25">
      <c r="A27" s="5" t="s">
        <v>40</v>
      </c>
      <c r="B27" s="47">
        <v>44885</v>
      </c>
      <c r="C27" s="48"/>
    </row>
    <row r="28" spans="1:3" x14ac:dyDescent="0.25">
      <c r="A28" s="5" t="s">
        <v>9</v>
      </c>
      <c r="B28" s="45">
        <v>45274</v>
      </c>
      <c r="C28" s="45"/>
    </row>
    <row r="29" spans="1:3" x14ac:dyDescent="0.25">
      <c r="A29" s="5" t="s">
        <v>10</v>
      </c>
      <c r="B29" s="45">
        <v>45302</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90" zoomScaleNormal="90"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38</v>
      </c>
      <c r="B1" s="55"/>
      <c r="C1" s="55"/>
    </row>
    <row r="2" spans="1:3" x14ac:dyDescent="0.25">
      <c r="A2" s="13" t="s">
        <v>24</v>
      </c>
      <c r="B2" s="56" t="s">
        <v>152</v>
      </c>
      <c r="C2" s="57"/>
    </row>
    <row r="3" spans="1:3" x14ac:dyDescent="0.25">
      <c r="A3" s="5" t="s">
        <v>11</v>
      </c>
      <c r="B3" s="40" t="str">
        <f>'GENERALES NOTA 322'!B2:C2</f>
        <v>41001310300520220021200</v>
      </c>
      <c r="C3" s="40"/>
    </row>
    <row r="4" spans="1:3" x14ac:dyDescent="0.25">
      <c r="A4" s="5" t="s">
        <v>0</v>
      </c>
      <c r="B4" s="40" t="str">
        <f>'GENERALES NOTA 322'!B3:C3</f>
        <v>JUZGADO 05 CIVIL DEL CIRCUITO DE NEIVA</v>
      </c>
      <c r="C4" s="40"/>
    </row>
    <row r="5" spans="1:3" x14ac:dyDescent="0.25">
      <c r="A5" s="5" t="s">
        <v>107</v>
      </c>
      <c r="B5" s="40" t="str">
        <f>'GENERALES NOTA 322'!B4:C4</f>
        <v>CLINICA UROS S.A.S. Y OTROS</v>
      </c>
      <c r="C5" s="40"/>
    </row>
    <row r="6" spans="1:3" x14ac:dyDescent="0.25">
      <c r="A6" s="5" t="s">
        <v>1</v>
      </c>
      <c r="B6" s="40" t="str">
        <f>'GENERALES NOTA 322'!B5:C5</f>
        <v>MARTHA ROCIO NARVAEZ URIBE (COMPAÑERA PERMANENTE - SE DESCONOCE LA FECHA DE NACIMIENTO)</v>
      </c>
      <c r="C6" s="40"/>
    </row>
    <row r="7" spans="1:3" x14ac:dyDescent="0.25">
      <c r="A7" s="5" t="s">
        <v>108</v>
      </c>
      <c r="B7" s="40" t="str">
        <f>'GENERALES NOTA 322'!B6:C6</f>
        <v>LLAMADA EN GARANTIA</v>
      </c>
      <c r="C7" s="40"/>
    </row>
    <row r="8" spans="1:3" x14ac:dyDescent="0.25">
      <c r="A8" s="13" t="s">
        <v>25</v>
      </c>
      <c r="B8" s="40">
        <v>21574270</v>
      </c>
      <c r="C8" s="40"/>
    </row>
    <row r="9" spans="1:3" x14ac:dyDescent="0.25">
      <c r="A9" s="13" t="s">
        <v>26</v>
      </c>
      <c r="B9" s="40" t="s">
        <v>145</v>
      </c>
      <c r="C9" s="40"/>
    </row>
    <row r="10" spans="1:3" x14ac:dyDescent="0.25">
      <c r="A10" s="13" t="s">
        <v>75</v>
      </c>
      <c r="B10" s="56">
        <v>1200000000</v>
      </c>
      <c r="C10" s="58"/>
    </row>
    <row r="11" spans="1:3" x14ac:dyDescent="0.25">
      <c r="A11" s="13" t="s">
        <v>113</v>
      </c>
      <c r="B11" s="56">
        <v>3000000</v>
      </c>
      <c r="C11" s="57"/>
    </row>
    <row r="12" spans="1:3" x14ac:dyDescent="0.25">
      <c r="A12" s="13" t="s">
        <v>58</v>
      </c>
      <c r="B12" s="43" t="s">
        <v>68</v>
      </c>
      <c r="C12" s="44"/>
    </row>
    <row r="13" spans="1:3" x14ac:dyDescent="0.25">
      <c r="A13" s="13" t="s">
        <v>27</v>
      </c>
      <c r="B13" s="40" t="s">
        <v>146</v>
      </c>
      <c r="C13" s="40"/>
    </row>
    <row r="14" spans="1:3" x14ac:dyDescent="0.25">
      <c r="A14" s="13" t="s">
        <v>28</v>
      </c>
      <c r="B14" s="40" t="s">
        <v>31</v>
      </c>
      <c r="C14" s="40"/>
    </row>
    <row r="15" spans="1:3" x14ac:dyDescent="0.25">
      <c r="A15" s="13" t="s">
        <v>29</v>
      </c>
      <c r="B15" s="40" t="s">
        <v>31</v>
      </c>
      <c r="C15" s="40"/>
    </row>
    <row r="16" spans="1:3" x14ac:dyDescent="0.25">
      <c r="A16" s="59" t="s">
        <v>30</v>
      </c>
      <c r="B16" s="40"/>
      <c r="C16" s="40"/>
    </row>
    <row r="17" spans="1:3" x14ac:dyDescent="0.25">
      <c r="A17" s="60"/>
      <c r="B17" s="9" t="s">
        <v>37</v>
      </c>
      <c r="C17" s="10" t="s">
        <v>14</v>
      </c>
    </row>
    <row r="18" spans="1:3" x14ac:dyDescent="0.25">
      <c r="A18" s="60"/>
      <c r="B18" s="11"/>
      <c r="C18" s="11"/>
    </row>
    <row r="19" spans="1:3" x14ac:dyDescent="0.25">
      <c r="A19" s="60"/>
      <c r="B19" s="11"/>
      <c r="C19" s="11"/>
    </row>
    <row r="20" spans="1:3" x14ac:dyDescent="0.25">
      <c r="A20" s="60"/>
      <c r="B20" s="11"/>
      <c r="C20" s="11"/>
    </row>
    <row r="21" spans="1:3" x14ac:dyDescent="0.25">
      <c r="A21" s="13" t="s">
        <v>23</v>
      </c>
      <c r="B21" s="40"/>
      <c r="C21" s="40"/>
    </row>
    <row r="22" spans="1:3" x14ac:dyDescent="0.25">
      <c r="A22" s="13" t="s">
        <v>59</v>
      </c>
      <c r="B22" s="43"/>
      <c r="C22" s="44"/>
    </row>
    <row r="23" spans="1:3" x14ac:dyDescent="0.25">
      <c r="A23" s="13" t="s">
        <v>15</v>
      </c>
      <c r="B23" s="40" t="s">
        <v>22</v>
      </c>
      <c r="C23" s="40"/>
    </row>
    <row r="24" spans="1:3" x14ac:dyDescent="0.25">
      <c r="A24" s="13" t="s">
        <v>73</v>
      </c>
      <c r="B24" s="40"/>
      <c r="C24" s="40"/>
    </row>
    <row r="25" spans="1:3" x14ac:dyDescent="0.25">
      <c r="A25" s="13" t="s">
        <v>36</v>
      </c>
      <c r="B25" s="40"/>
      <c r="C25" s="40"/>
    </row>
    <row r="26" spans="1:3" x14ac:dyDescent="0.25">
      <c r="A26" s="12" t="s">
        <v>74</v>
      </c>
      <c r="B26" s="40" t="s">
        <v>32</v>
      </c>
      <c r="C26" s="40"/>
    </row>
    <row r="27" spans="1:3" x14ac:dyDescent="0.25">
      <c r="A27" s="61" t="s">
        <v>62</v>
      </c>
      <c r="B27" s="61"/>
      <c r="C27" s="61"/>
    </row>
    <row r="28" spans="1:3" ht="14.45" customHeight="1" x14ac:dyDescent="0.25">
      <c r="A28" s="62" t="s">
        <v>35</v>
      </c>
      <c r="B28" s="63"/>
      <c r="C28" s="31"/>
    </row>
    <row r="29" spans="1:3" ht="14.45" customHeight="1" x14ac:dyDescent="0.25">
      <c r="A29" s="64" t="s">
        <v>34</v>
      </c>
      <c r="B29" s="65"/>
      <c r="C29" s="31"/>
    </row>
    <row r="30" spans="1:3" ht="14.45" customHeight="1" x14ac:dyDescent="0.25">
      <c r="A30" s="64" t="s">
        <v>147</v>
      </c>
      <c r="B30" s="65"/>
      <c r="C30" s="32"/>
    </row>
    <row r="31" spans="1:3" ht="14.45" customHeight="1" x14ac:dyDescent="0.25">
      <c r="A31" s="64" t="s">
        <v>13</v>
      </c>
      <c r="B31" s="65"/>
      <c r="C31" s="31"/>
    </row>
    <row r="32" spans="1:3" x14ac:dyDescent="0.25">
      <c r="A32" s="64" t="s">
        <v>33</v>
      </c>
      <c r="B32" s="65"/>
      <c r="C32" s="31"/>
    </row>
    <row r="33" spans="1:3" ht="14.45" customHeight="1" x14ac:dyDescent="0.25">
      <c r="C33" s="31"/>
    </row>
    <row r="34" spans="1:3" ht="14.45" customHeight="1" x14ac:dyDescent="0.25">
      <c r="A34" s="64" t="s">
        <v>92</v>
      </c>
      <c r="B34" s="65"/>
      <c r="C34" s="33"/>
    </row>
    <row r="35" spans="1:3" x14ac:dyDescent="0.25">
      <c r="A35" s="62" t="s">
        <v>104</v>
      </c>
      <c r="B35" s="63"/>
      <c r="C35" s="34"/>
    </row>
    <row r="36" spans="1:3" x14ac:dyDescent="0.25">
      <c r="A36" s="67" t="s">
        <v>86</v>
      </c>
      <c r="B36" s="67"/>
      <c r="C36" s="67"/>
    </row>
    <row r="37" spans="1:3" x14ac:dyDescent="0.25">
      <c r="A37" s="66" t="s">
        <v>87</v>
      </c>
      <c r="B37" s="66"/>
      <c r="C37" s="11"/>
    </row>
    <row r="38" spans="1:3" x14ac:dyDescent="0.25">
      <c r="A38" s="66" t="s">
        <v>88</v>
      </c>
      <c r="B38" s="66"/>
      <c r="C38" s="11"/>
    </row>
    <row r="39" spans="1:3" x14ac:dyDescent="0.25">
      <c r="A39" s="66" t="s">
        <v>89</v>
      </c>
      <c r="B39" s="66"/>
      <c r="C39" s="11"/>
    </row>
    <row r="40" spans="1:3" x14ac:dyDescent="0.25">
      <c r="A40" s="66" t="s">
        <v>90</v>
      </c>
      <c r="B40" s="66"/>
      <c r="C40" s="11"/>
    </row>
    <row r="41" spans="1:3" x14ac:dyDescent="0.25">
      <c r="A41" s="66" t="s">
        <v>91</v>
      </c>
      <c r="B41" s="66"/>
      <c r="C41" s="11"/>
    </row>
    <row r="42" spans="1:3" x14ac:dyDescent="0.25">
      <c r="A42" s="66" t="s">
        <v>93</v>
      </c>
      <c r="B42" s="66"/>
      <c r="C42" s="11"/>
    </row>
    <row r="43" spans="1:3" x14ac:dyDescent="0.25">
      <c r="A43" s="66" t="s">
        <v>94</v>
      </c>
      <c r="B43" s="66"/>
      <c r="C43" s="11"/>
    </row>
    <row r="44" spans="1:3" x14ac:dyDescent="0.25">
      <c r="A44" s="66" t="s">
        <v>95</v>
      </c>
      <c r="B44" s="66"/>
      <c r="C44" s="11"/>
    </row>
    <row r="45" spans="1:3" x14ac:dyDescent="0.25">
      <c r="A45" s="66" t="s">
        <v>96</v>
      </c>
      <c r="B45" s="66"/>
      <c r="C45" s="11"/>
    </row>
    <row r="46" spans="1:3" x14ac:dyDescent="0.25">
      <c r="A46" s="66" t="s">
        <v>97</v>
      </c>
      <c r="B46" s="66"/>
      <c r="C46" s="11"/>
    </row>
    <row r="47" spans="1:3" x14ac:dyDescent="0.25">
      <c r="A47" s="66" t="s">
        <v>98</v>
      </c>
      <c r="B47" s="66"/>
      <c r="C47" s="11"/>
    </row>
    <row r="48" spans="1:3" x14ac:dyDescent="0.25">
      <c r="A48" s="66" t="s">
        <v>99</v>
      </c>
      <c r="B48" s="66"/>
      <c r="C48" s="11"/>
    </row>
    <row r="49" spans="1:3" x14ac:dyDescent="0.25">
      <c r="A49" s="66" t="s">
        <v>100</v>
      </c>
      <c r="B49" s="66"/>
      <c r="C49" s="11"/>
    </row>
    <row r="50" spans="1:3" x14ac:dyDescent="0.25">
      <c r="A50" s="66" t="s">
        <v>101</v>
      </c>
      <c r="B50" s="66"/>
      <c r="C50" s="11"/>
    </row>
    <row r="51" spans="1:3" x14ac:dyDescent="0.25">
      <c r="A51" s="66" t="s">
        <v>102</v>
      </c>
      <c r="B51" s="66"/>
      <c r="C51" s="11"/>
    </row>
    <row r="52" spans="1:3" x14ac:dyDescent="0.25">
      <c r="A52" s="66" t="s">
        <v>103</v>
      </c>
      <c r="B52" s="66"/>
      <c r="C52" s="11"/>
    </row>
    <row r="53" spans="1:3" x14ac:dyDescent="0.25">
      <c r="A53" s="68"/>
      <c r="B53" s="68"/>
      <c r="C53" s="11"/>
    </row>
  </sheetData>
  <mergeCells count="49">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90" zoomScaleNormal="90" workbookViewId="0">
      <selection activeCell="B16" sqref="B16:C16"/>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41</v>
      </c>
      <c r="B1" s="55"/>
      <c r="C1" s="55"/>
    </row>
    <row r="2" spans="1:6" x14ac:dyDescent="0.25">
      <c r="A2" s="20" t="s">
        <v>24</v>
      </c>
      <c r="B2" s="85" t="str">
        <f>'GENERALES NOTA 321'!B2:C2</f>
        <v>SINIESTRO 134968706 - LEGIS APJ32180</v>
      </c>
      <c r="C2" s="86"/>
    </row>
    <row r="3" spans="1:6" x14ac:dyDescent="0.25">
      <c r="A3" s="21" t="s">
        <v>11</v>
      </c>
      <c r="B3" s="87" t="str">
        <f>'GENERALES NOTA 322'!B2:C2</f>
        <v>41001310300520220021200</v>
      </c>
      <c r="C3" s="87"/>
    </row>
    <row r="4" spans="1:6" x14ac:dyDescent="0.25">
      <c r="A4" s="21" t="s">
        <v>0</v>
      </c>
      <c r="B4" s="87" t="str">
        <f>'GENERALES NOTA 322'!B3:C3</f>
        <v>JUZGADO 05 CIVIL DEL CIRCUITO DE NEIVA</v>
      </c>
      <c r="C4" s="87"/>
    </row>
    <row r="5" spans="1:6" x14ac:dyDescent="0.25">
      <c r="A5" s="21" t="s">
        <v>107</v>
      </c>
      <c r="B5" s="87" t="str">
        <f>'GENERALES NOTA 322'!B4:C4</f>
        <v>CLINICA UROS S.A.S. Y OTROS</v>
      </c>
      <c r="C5" s="87"/>
    </row>
    <row r="6" spans="1:6" ht="14.45" customHeight="1" x14ac:dyDescent="0.25">
      <c r="A6" s="21" t="s">
        <v>1</v>
      </c>
      <c r="B6" s="87" t="str">
        <f>'GENERALES NOTA 322'!B5:C5</f>
        <v>MARTHA ROCIO NARVAEZ URIBE (COMPAÑERA PERMANENTE - SE DESCONOCE LA FECHA DE NACIMIENTO)</v>
      </c>
      <c r="C6" s="87"/>
    </row>
    <row r="7" spans="1:6" x14ac:dyDescent="0.25">
      <c r="A7" s="21" t="s">
        <v>108</v>
      </c>
      <c r="B7" s="87" t="str">
        <f>'GENERALES NOTA 322'!B6:C6</f>
        <v>LLAMADA EN GARANTIA</v>
      </c>
      <c r="C7" s="87"/>
    </row>
    <row r="8" spans="1:6" ht="30" x14ac:dyDescent="0.25">
      <c r="A8" s="21" t="s">
        <v>44</v>
      </c>
      <c r="B8" s="81">
        <f>'GENERALES NOTA 322'!B15:C15</f>
        <v>415417500</v>
      </c>
      <c r="C8" s="82"/>
    </row>
    <row r="9" spans="1:6" x14ac:dyDescent="0.25">
      <c r="A9" s="88" t="s">
        <v>45</v>
      </c>
      <c r="B9" s="72" t="s">
        <v>46</v>
      </c>
      <c r="C9" s="73"/>
    </row>
    <row r="10" spans="1:6" x14ac:dyDescent="0.25">
      <c r="A10" s="88"/>
      <c r="B10" s="22" t="s">
        <v>47</v>
      </c>
      <c r="C10" s="19">
        <f>'GENERALES NOTA 322'!C17</f>
        <v>253417500</v>
      </c>
    </row>
    <row r="11" spans="1:6" x14ac:dyDescent="0.25">
      <c r="A11" s="88"/>
      <c r="B11" s="22" t="s">
        <v>48</v>
      </c>
      <c r="C11" s="19">
        <f>'GENERALES NOTA 322'!C18</f>
        <v>0</v>
      </c>
    </row>
    <row r="12" spans="1:6" x14ac:dyDescent="0.25">
      <c r="A12" s="88"/>
      <c r="B12" s="72"/>
      <c r="C12" s="73"/>
    </row>
    <row r="13" spans="1:6" x14ac:dyDescent="0.25">
      <c r="A13" s="88"/>
      <c r="B13" s="22" t="s">
        <v>110</v>
      </c>
      <c r="C13" s="24">
        <v>132000000</v>
      </c>
    </row>
    <row r="14" spans="1:6" x14ac:dyDescent="0.25">
      <c r="A14" s="88"/>
      <c r="B14" s="22" t="s">
        <v>148</v>
      </c>
      <c r="C14" s="24">
        <v>30000000</v>
      </c>
      <c r="E14" t="s">
        <v>57</v>
      </c>
      <c r="F14" s="17">
        <v>0.7</v>
      </c>
    </row>
    <row r="15" spans="1:6" x14ac:dyDescent="0.25">
      <c r="A15" s="23" t="s">
        <v>42</v>
      </c>
      <c r="B15" s="85" t="s">
        <v>55</v>
      </c>
      <c r="C15" s="86"/>
    </row>
    <row r="16" spans="1:6" ht="15" customHeight="1" x14ac:dyDescent="0.25">
      <c r="A16" s="21" t="s">
        <v>43</v>
      </c>
      <c r="B16" s="83" t="s">
        <v>149</v>
      </c>
      <c r="C16" s="84"/>
    </row>
    <row r="17" spans="1:3" ht="28.5" customHeight="1" x14ac:dyDescent="0.25">
      <c r="A17" s="14" t="s">
        <v>50</v>
      </c>
      <c r="B17" s="74">
        <f>((C19+C20+C22+C23)-C26)*C25*C27</f>
        <v>309075750</v>
      </c>
      <c r="C17" s="74"/>
    </row>
    <row r="18" spans="1:3" x14ac:dyDescent="0.25">
      <c r="A18" s="23" t="s">
        <v>51</v>
      </c>
      <c r="B18" s="75" t="s">
        <v>46</v>
      </c>
      <c r="C18" s="76"/>
    </row>
    <row r="19" spans="1:3" x14ac:dyDescent="0.25">
      <c r="A19" s="70"/>
      <c r="B19" s="22" t="s">
        <v>47</v>
      </c>
      <c r="C19" s="19">
        <v>253417500</v>
      </c>
    </row>
    <row r="20" spans="1:3" x14ac:dyDescent="0.25">
      <c r="A20" s="71"/>
      <c r="B20" s="22" t="s">
        <v>48</v>
      </c>
      <c r="C20" s="19">
        <v>0</v>
      </c>
    </row>
    <row r="21" spans="1:3" x14ac:dyDescent="0.25">
      <c r="A21" s="71"/>
      <c r="B21" s="72" t="s">
        <v>49</v>
      </c>
      <c r="C21" s="73"/>
    </row>
    <row r="22" spans="1:3" x14ac:dyDescent="0.25">
      <c r="A22" s="71"/>
      <c r="B22" s="22" t="s">
        <v>110</v>
      </c>
      <c r="C22" s="19">
        <v>60000000</v>
      </c>
    </row>
    <row r="23" spans="1:3" ht="45" x14ac:dyDescent="0.25">
      <c r="A23" s="71"/>
      <c r="B23" s="22" t="s">
        <v>111</v>
      </c>
      <c r="C23" s="19">
        <v>30000000</v>
      </c>
    </row>
    <row r="24" spans="1:3" x14ac:dyDescent="0.25">
      <c r="A24" s="71"/>
      <c r="B24" s="72" t="s">
        <v>112</v>
      </c>
      <c r="C24" s="73"/>
    </row>
    <row r="25" spans="1:3" x14ac:dyDescent="0.25">
      <c r="A25" s="25"/>
      <c r="B25" s="22" t="s">
        <v>124</v>
      </c>
      <c r="C25" s="26">
        <v>1</v>
      </c>
    </row>
    <row r="26" spans="1:3" x14ac:dyDescent="0.25">
      <c r="A26" s="27"/>
      <c r="B26" s="22" t="s">
        <v>113</v>
      </c>
      <c r="C26" s="28">
        <v>34341750</v>
      </c>
    </row>
    <row r="27" spans="1:3" x14ac:dyDescent="0.25">
      <c r="A27" s="27"/>
      <c r="B27" s="22" t="s">
        <v>132</v>
      </c>
      <c r="C27" s="26">
        <v>1</v>
      </c>
    </row>
    <row r="28" spans="1:3" x14ac:dyDescent="0.25">
      <c r="A28" s="18" t="s">
        <v>105</v>
      </c>
      <c r="B28" s="74">
        <f>IFERROR(B17*(VLOOKUP(B15,Hoja2!$G$1:$H$6,2,0)),16666)</f>
        <v>16666</v>
      </c>
      <c r="C28" s="74"/>
    </row>
    <row r="29" spans="1:3" ht="30" x14ac:dyDescent="0.25">
      <c r="A29" s="21" t="s">
        <v>52</v>
      </c>
      <c r="B29" s="77" t="s">
        <v>150</v>
      </c>
      <c r="C29" s="78"/>
    </row>
    <row r="30" spans="1:3" ht="30" x14ac:dyDescent="0.25">
      <c r="A30" s="21" t="s">
        <v>53</v>
      </c>
      <c r="B30" s="79" t="s">
        <v>151</v>
      </c>
      <c r="C30" s="80"/>
    </row>
    <row r="31" spans="1:3" ht="18.75" x14ac:dyDescent="0.25">
      <c r="A31" s="29" t="s">
        <v>114</v>
      </c>
      <c r="B31" s="29"/>
      <c r="C31" s="29"/>
    </row>
    <row r="32" spans="1:3" x14ac:dyDescent="0.25">
      <c r="A32" s="30" t="s">
        <v>115</v>
      </c>
      <c r="B32" s="69"/>
      <c r="C32" s="69"/>
    </row>
    <row r="33" spans="1:3" x14ac:dyDescent="0.25">
      <c r="A33" s="30" t="s">
        <v>116</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54</v>
      </c>
      <c r="B1" s="55"/>
      <c r="C1" s="55"/>
    </row>
    <row r="2" spans="1:3" ht="17.100000000000001" customHeight="1" x14ac:dyDescent="0.25">
      <c r="A2" s="13" t="s">
        <v>24</v>
      </c>
      <c r="B2" s="56" t="str">
        <f>'[2]AUTOS NOTA 321'!B2:C2</f>
        <v xml:space="preserve">SINIESTRO   LEGIS </v>
      </c>
      <c r="C2" s="57"/>
    </row>
    <row r="3" spans="1:3" ht="15.95" customHeight="1" x14ac:dyDescent="0.25">
      <c r="A3" s="5" t="s">
        <v>11</v>
      </c>
      <c r="B3" s="40" t="str">
        <f>'GENERALES NOTA 322'!B2:C2</f>
        <v>41001310300520220021200</v>
      </c>
      <c r="C3" s="40"/>
    </row>
    <row r="4" spans="1:3" x14ac:dyDescent="0.25">
      <c r="A4" s="5" t="s">
        <v>0</v>
      </c>
      <c r="B4" s="40" t="str">
        <f>'GENERALES NOTA 322'!B3:C3</f>
        <v>JUZGADO 05 CIVIL DEL CIRCUITO DE NEIVA</v>
      </c>
      <c r="C4" s="40"/>
    </row>
    <row r="5" spans="1:3" ht="29.1" customHeight="1" x14ac:dyDescent="0.25">
      <c r="A5" s="5" t="s">
        <v>107</v>
      </c>
      <c r="B5" s="40" t="str">
        <f>'GENERALES NOTA 322'!B4:C4</f>
        <v>CLINICA UROS S.A.S. Y OTROS</v>
      </c>
      <c r="C5" s="40"/>
    </row>
    <row r="6" spans="1:3" x14ac:dyDescent="0.25">
      <c r="A6" s="5" t="s">
        <v>1</v>
      </c>
      <c r="B6" s="40" t="str">
        <f>'GENERALES NOTA 322'!B5:C5</f>
        <v>MARTHA ROCIO NARVAEZ URIBE (COMPAÑERA PERMANENTE - SE DESCONOCE LA FECHA DE NACIMIENTO)</v>
      </c>
      <c r="C6" s="40"/>
    </row>
    <row r="7" spans="1:3" ht="43.5" customHeight="1" x14ac:dyDescent="0.25">
      <c r="A7" s="5" t="s">
        <v>108</v>
      </c>
      <c r="B7" s="40" t="str">
        <f>'GENERALES NOTA 322'!B6:C6</f>
        <v>LLAMADA EN GARANTIA</v>
      </c>
      <c r="C7" s="40"/>
    </row>
    <row r="8" spans="1:3" x14ac:dyDescent="0.25">
      <c r="A8" s="5" t="s">
        <v>118</v>
      </c>
      <c r="B8" s="40"/>
      <c r="C8" s="40"/>
    </row>
    <row r="9" spans="1:3" x14ac:dyDescent="0.25">
      <c r="A9" s="15" t="s">
        <v>51</v>
      </c>
      <c r="B9" s="89"/>
      <c r="C9" s="89"/>
    </row>
    <row r="10" spans="1:3" x14ac:dyDescent="0.25">
      <c r="A10" s="15" t="s">
        <v>119</v>
      </c>
      <c r="B10" s="40"/>
      <c r="C10" s="40"/>
    </row>
    <row r="11" spans="1:3" ht="30" x14ac:dyDescent="0.25">
      <c r="A11" s="15" t="s">
        <v>120</v>
      </c>
      <c r="B11" s="90"/>
      <c r="C11" s="68"/>
    </row>
    <row r="12" spans="1:3" ht="60" x14ac:dyDescent="0.25">
      <c r="A12" s="5" t="s">
        <v>63</v>
      </c>
      <c r="B12" s="40"/>
      <c r="C12" s="40"/>
    </row>
    <row r="13" spans="1:3" ht="60" x14ac:dyDescent="0.25">
      <c r="A13" s="5" t="s">
        <v>64</v>
      </c>
      <c r="B13" s="40"/>
      <c r="C13" s="40"/>
    </row>
    <row r="14" spans="1:3" x14ac:dyDescent="0.25">
      <c r="A14" s="5" t="s">
        <v>65</v>
      </c>
      <c r="B14" s="11"/>
      <c r="C14" s="11"/>
    </row>
    <row r="15" spans="1:3" x14ac:dyDescent="0.25">
      <c r="A15" s="15" t="s">
        <v>121</v>
      </c>
      <c r="B15" s="40"/>
      <c r="C15" s="40"/>
    </row>
    <row r="16" spans="1:3" x14ac:dyDescent="0.25">
      <c r="A16" s="11" t="s">
        <v>122</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pageSetup orientation="portrait" copies="0" r:id="rId1"/>
  <headerFooter>
    <oddHeader>&amp;C&amp;"Calibri"&amp;10&amp;K000000Internal&amp;1#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123</v>
      </c>
    </row>
    <row r="2" spans="1:1" x14ac:dyDescent="0.25">
      <c r="A2" t="s">
        <v>32</v>
      </c>
    </row>
  </sheetData>
  <pageMargins left="0.7" right="0.7" top="0.75" bottom="0.75" header="0.3" footer="0.3"/>
  <pageSetup orientation="portrait" copies="0" r:id="rId1"/>
  <headerFooter>
    <oddHeader>&amp;C&amp;"Calibri"&amp;10&amp;K000000Internal&amp;1#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58</v>
      </c>
      <c r="B1" t="s">
        <v>31</v>
      </c>
      <c r="C1" s="8" t="s">
        <v>30</v>
      </c>
      <c r="D1" s="8" t="s">
        <v>59</v>
      </c>
      <c r="E1" s="3" t="s">
        <v>15</v>
      </c>
      <c r="F1" s="2" t="s">
        <v>57</v>
      </c>
      <c r="G1" s="2" t="s">
        <v>125</v>
      </c>
      <c r="H1" s="4">
        <v>0.7</v>
      </c>
      <c r="I1" t="s">
        <v>12</v>
      </c>
      <c r="J1" t="s">
        <v>80</v>
      </c>
      <c r="L1" t="s">
        <v>131</v>
      </c>
    </row>
    <row r="2" spans="1:12" x14ac:dyDescent="0.25">
      <c r="A2" t="s">
        <v>66</v>
      </c>
      <c r="B2" t="s">
        <v>32</v>
      </c>
      <c r="C2" t="s">
        <v>70</v>
      </c>
      <c r="D2" s="2" t="s">
        <v>60</v>
      </c>
      <c r="E2" s="1" t="s">
        <v>18</v>
      </c>
      <c r="F2" s="2" t="s">
        <v>55</v>
      </c>
      <c r="G2" s="2" t="s">
        <v>126</v>
      </c>
      <c r="H2" s="4">
        <v>0.25</v>
      </c>
      <c r="I2" t="s">
        <v>76</v>
      </c>
      <c r="J2" t="s">
        <v>81</v>
      </c>
      <c r="L2" t="s">
        <v>109</v>
      </c>
    </row>
    <row r="3" spans="1:12" x14ac:dyDescent="0.25">
      <c r="A3" t="s">
        <v>67</v>
      </c>
      <c r="C3" t="s">
        <v>71</v>
      </c>
      <c r="D3" s="2" t="s">
        <v>61</v>
      </c>
      <c r="E3" s="1" t="s">
        <v>19</v>
      </c>
      <c r="F3" s="2" t="s">
        <v>56</v>
      </c>
      <c r="G3" s="2" t="s">
        <v>127</v>
      </c>
      <c r="H3" s="4">
        <v>0.55000000000000004</v>
      </c>
      <c r="I3" t="s">
        <v>77</v>
      </c>
      <c r="J3" t="s">
        <v>82</v>
      </c>
    </row>
    <row r="4" spans="1:12" x14ac:dyDescent="0.25">
      <c r="A4" t="s">
        <v>68</v>
      </c>
      <c r="C4" t="s">
        <v>72</v>
      </c>
      <c r="E4" s="1" t="s">
        <v>20</v>
      </c>
      <c r="G4" s="2" t="s">
        <v>128</v>
      </c>
      <c r="H4" s="4">
        <v>0.15</v>
      </c>
      <c r="I4" t="s">
        <v>78</v>
      </c>
      <c r="J4" t="s">
        <v>83</v>
      </c>
    </row>
    <row r="5" spans="1:12" x14ac:dyDescent="0.25">
      <c r="A5" t="s">
        <v>69</v>
      </c>
      <c r="E5" s="1" t="s">
        <v>16</v>
      </c>
      <c r="G5" s="2" t="s">
        <v>129</v>
      </c>
      <c r="H5" s="4">
        <v>0.7</v>
      </c>
      <c r="I5" t="s">
        <v>79</v>
      </c>
      <c r="J5" t="s">
        <v>84</v>
      </c>
    </row>
    <row r="6" spans="1:12" x14ac:dyDescent="0.25">
      <c r="E6" s="1" t="s">
        <v>17</v>
      </c>
      <c r="G6" s="2" t="s">
        <v>130</v>
      </c>
      <c r="H6" s="4">
        <v>0.3</v>
      </c>
      <c r="J6" t="s">
        <v>85</v>
      </c>
    </row>
    <row r="7" spans="1:12" x14ac:dyDescent="0.25">
      <c r="E7" s="1" t="s">
        <v>22</v>
      </c>
      <c r="G7" s="2" t="s">
        <v>55</v>
      </c>
    </row>
    <row r="8" spans="1:12" x14ac:dyDescent="0.25">
      <c r="E8" s="1" t="s">
        <v>21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Marlyn Katherine Rodríguez Rincon</cp:lastModifiedBy>
  <dcterms:created xsi:type="dcterms:W3CDTF">2020-12-07T14:41:17Z</dcterms:created>
  <dcterms:modified xsi:type="dcterms:W3CDTF">2024-01-03T21:45:14Z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2024-01-03T16:34:26Z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94af1039-36c1-4e24-80af-24030b498827</vt:lpwstr>
  </property>
  <property fmtid="{D5CDD505-2E9C-101B-9397-08002B2CF9AE}" pid="29" name="MSIP_Label_863bc15e-e7bf-41c1-bdb3-03882d8a2e2c_ContentBits">
    <vt:lpwstr>1</vt:lpwstr>
  </property>
</Properties>
</file>