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d.docs.live.net/f3bdf2b4801928ac/Escritorio/G HERRERA ABOGADOS Y ASOCIADOS/RESPONSABILIDAD DE SUSTANCIACIÓN/2. CIVIL/2023-00003 - EMERSON BALLEN Y OTRO - ALLIANZ/"/>
    </mc:Choice>
  </mc:AlternateContent>
  <xr:revisionPtr revIDLastSave="6" documentId="8_{73DA50A5-875B-4B4A-8A46-B16B4B613F1A}" xr6:coauthVersionLast="47" xr6:coauthVersionMax="47" xr10:uidLastSave="{99AFEF86-523B-4491-AC64-1251F3DFBA83}"/>
  <bookViews>
    <workbookView xWindow="6888" yWindow="888" windowWidth="15864" windowHeight="12240" firstSheet="2"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<sst xmlns="http://schemas.openxmlformats.org/spreadsheetml/2006/main" count="252" uniqueCount="189">
  <si>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</si>
  <si>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</si>
  <si>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</si>
  <si>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</si>
  <si>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</si>
  <si>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</si>
  <si>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</si>
  <si>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</si>
  <si>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</si>
  <si>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</si>
  <si>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</si>
  <si>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</si>
  <si>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</si>
  <si>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</si>
  <si>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</si>
  <si>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</si>
  <si>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</si>
  <si>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</si>
  <si>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</si>
  <si>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</si>
  <si>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</si>
  <si>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</si>
  <si>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</si>
  <si>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</si>
  <si>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</si>
  <si>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</si>
  <si>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</si>
  <si>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</si>
  <si>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</si>
  <si>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</si>
  <si>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</si>
  <si>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</si>
  <si>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</si>
  <si>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</si>
  <si>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</si>
  <si>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</si>
  <si>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</si>
  <si>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</si>
  <si>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</si>
  <si>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</si>
  <si>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</si>
  <si>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</si>
  <si>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</si>
  <si>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</si>
  <si>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</si>
  <si>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</si>
  <si>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</si>
  <si>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</si>
  <si>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</si>
  <si>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</si>
  <si>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</si>
  <si>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</si>
  <si>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</si>
  <si>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</si>
  <si>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</si>
  <si>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</si>
  <si>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</si>
  <si>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</si>
  <si>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</si>
  <si>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</si>
  <si>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</si>
  <si>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</si>
  <si>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</si>
  <si>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</si>
  <si>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</si>
  <si>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</si>
  <si>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</si>
  <si>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</si>
  <si>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</si>
  <si>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</si>
  <si>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</si>
  <si>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</si>
  <si>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</si>
  <si>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</si>
  <si>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</si>
  <si>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</si>
  <si>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</si>
  <si>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</si>
  <si>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</si>
  <si>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</si>
  <si>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</si>
  <si>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</si>
  <si>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</si>
  <si>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</si>
  <si>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</si>
  <si>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</si>
  <si>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</si>
  <si>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</si>
  <si>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</si>
  <si>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</si>
  <si>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</si>
  <si>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</si>
  <si>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</si>
  <si>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</si>
  <si>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</si>
  <si>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</si>
  <si>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</si>
  <si>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</si>
  <si>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</si>
  <si>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</si>
  <si>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</si>
  <si>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</si>
  <si>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</si>
  <si>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</si>
  <si>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</si>
  <si>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</si>
  <si>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</si>
  <si>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</si>
  <si>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</si>
  <si>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</si>
  <si>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</si>
  <si>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</si>
  <si>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</si>
  <si>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</si>
  <si>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</si>
  <si>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</si>
  <si>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</si>
  <si>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</si>
  <si>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</si>
  <si>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</si>
  <si>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</si>
  <si>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</si>
  <si>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</si>
  <si>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</si>
  <si>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</si>
  <si>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</si>
  <si>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</si>
  <si>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</si>
  <si>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</si>
  <si>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</si>
  <si>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</si>
  <si>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</si>
  <si>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</si>
  <si>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</si>
  <si>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</si>
  <si>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</si>
  <si>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</si>
  <si>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</si>
  <si>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</si>
  <si>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</si>
  <si>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</si>
  <si>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</si>
  <si>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</si>
  <si>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</si>
  <si>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</si>
  <si>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</si>
  <si>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</si>
  <si>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</si>
  <si>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</si>
  <si>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</si>
  <si>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</si>
  <si>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</si>
  <si>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</si>
  <si>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</si>
  <si>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</si>
  <si>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022782227/0</t>
  </si>
  <si>
    <t>MARIO ANDRS PULIDO GMEZ</t>
  </si>
  <si>
    <t>UTR-255</t>
  </si>
  <si>
    <t>JUZGADO CIVIL DEL CIRCUITO DE UBATÉ</t>
  </si>
  <si>
    <t xml:space="preserve">MARIO ANDRES PULIDO GOMEZ </t>
  </si>
  <si>
    <t>EMERSON BALLÉN DUARTE (Conductor); DIEGO ANDRES MORENO CASTILLO (Parrillero)</t>
  </si>
  <si>
    <t>1076661533; 1057594089</t>
  </si>
  <si>
    <t>Finca Miraflores, Vereda las brisas, Ubaté; Finca san Miguel, Vereda Tivita, Capellanía, Fuquene.</t>
  </si>
  <si>
    <t>3208724051; 3115825733.</t>
  </si>
  <si>
    <t>gyasgu@hotmail.com; diegoandresmorenocastillo@gmail.com.</t>
  </si>
  <si>
    <t>Soltero(s)</t>
  </si>
  <si>
    <t>26 años ; 27 años</t>
  </si>
  <si>
    <t>No aplica</t>
  </si>
  <si>
    <t>Sin datos ; 29 de diciembre de 1993</t>
  </si>
  <si>
    <t>Sin datos</t>
  </si>
  <si>
    <t>$908526 c/u</t>
  </si>
  <si>
    <t>24 de mayo de 2021</t>
  </si>
  <si>
    <t>Audiencia de conciliación en Proceso Penal el 22 de marzo de 2022</t>
  </si>
  <si>
    <t>1. El 24 de mayo de 2021 se presentó un accidente de tránsito entre el vehículo de placas JNH21, conducido por el señor EMERSON BALLEN y cuyo pasajero era el señor DIEGO ANDRES MORENO; y el vehículo de placas URT255 conducido por el señor MARIO ANDRES PULIDO GOMEZ, en la vía que conduce de UBATE a CUCUNUBA. Con ocasión a este hecho los señores BALLEN y MORENO, sufieron lesiones que requirieron atención médica.
2. Como consecuencia del accidente el señor BALLEN tuvo una incapacidad provisional inicial de 50 días, y una incapacidad médico legal definitiva por el mismo número de días por defomidad física de carácter permanente, perturbación funcional del sistema oseoarticular de carácter permanente, y perturbación funcional de miembro superior izquierdo de carácter permanente.
3. Como consecuencia del accidente el señor MORENO tuvo una incapacidad provisional inicial de 45 días, y una incapacidad médico legal definitiva por el mismo número de días por defomidad física de carácter permanente, perturbación funcional de miembro superior izquierdo de carácter permanente secundario a luzación acromio clavicular, y perturbación funcional de miembro inferior derecho de carácter permanente secundario a fascitis plantar.
4. Para el momento del accidente, los señores BALLEN y MORENO se encontraban vinculados a la compañía INVERSIONES RODRIGUEZ LTDA., devengando un salario mínimo mensual vigente, equivalente a la suma de $908.526.
5. El señor EMERSON BALLEN y DIEGO MORENO, presuntamente cuenta con una pérdida de capacidad laboral del 50% a causa del accidente, conforme con lo dictaminado por la Junta Regional de Calificación de Invalidez de Bogotá y Cundinamarca.
6. Dentro del IPAT que fue elaborado como consecuencia del accidente, no se imputa responsabilidad al vehículo asegurado, ni se consigna hipotesis de accidente atribuible a alguno de los sujetos viales.</t>
  </si>
  <si>
    <t>23 de abril de 2024</t>
  </si>
  <si>
    <t>25-843-31-03-001-2023-00003-00</t>
  </si>
  <si>
    <t>08 de septiembre de 2023</t>
  </si>
  <si>
    <t>01 de abril de 2024</t>
  </si>
  <si>
    <t>APJ32323-102141871</t>
  </si>
  <si>
    <t>022782227 / 0</t>
  </si>
  <si>
    <t>2/11/2020 hasta las 24:00 horas del
11/11/2021.</t>
  </si>
  <si>
    <t>NP</t>
  </si>
  <si>
    <t>X</t>
  </si>
  <si>
    <t>Daño a la vida en relación</t>
  </si>
  <si>
    <t>1. ARGUMENTOS DE DEFENSA FRENTE A LA CONTESTACIÓN DE LA DEMANDA:
1.1. EXCEPCIONES PLANTEADAS POR QUIEN FORMULÓ EL LLAMAMIENTO EN GARANTÍA A MI REPRESENTADA.
1.2. INEXISTENCIA DE RESPONSABILIDAD A CARGO DE LOS DEMANDADOS POR LA FALTA DE PRUEBA  DEL NEXO CAUSAL.
1.3. ANULACIÓN DE LA PRESUNCIÓN DE CULPA ANTE LA CONCURRENCIA DE ACTIVIDADES PELIGROSAS. 
1.4. IMPROCEDENCIA DEL RECONOCIMIENTO DEL DAÑO MORAL POR TASACIÓN EXORBITANTE DEL PERJUICIO.
1.5. IMPROCEDENCIA DEL RECONOCIMIENTO Y FALTA DE PRUEBA DEL DAÑO EMERGENTE
1.6. IMPROCEDENCIA DEL RECONOCIMIENTO DE LUCRO CESANTE
1.7. TASACIÓN EXORBITANTE DEL DAÑO A LA VIDA EN RELACIÓN E IMPROCEDENCIA
DEL RECONOCIMIENTO DE ESTE EN FAVOR DE ERICK THOMAS BALLEN RINCON Y
JUAN DIEGO MORENO SUAREZ.
1.8. GENÉRICA O INNOMINADA
2. ARGUMENTOS DE DEFENSA FRENTE AL LLAMAMIENTO EN GARANTÍA:
2.1. INEXISTENCIA DE OBLIGACIÓN INDEMNIZATORIA POR CUANTO NO SE HA REALIZADO EL RIESGO ASEGURADO EN LA PÓLIZA DE SEGURO DE AUTOMÓVILES INDIVIDUAL LIVIANOS PARTICULARES No. 022782227/0– ARTÍCULO 1072 DEL CÓDIGO DE COMERCIO
2.2. RIESGOS EXPRESAMENTE EXCLUIDOS EN LA PÓLIZA DE SEGURO DE AUTOMÓVILES INDIVIDUAL LIVIANOS PARTICULARES No. 022782227/0
2.3. CARÁCTER MERAMENTE INDEMNIZATORIO QUE REVISTEN LOS CONTRATOS DE SEGUROS.
2.4.  PRESCRIPCIÓN ORDINARIA DE LA ACCIÓN DERIVADA DEL CONTRATO DE SEGURO.
2.5. EN CUALQUIER CASO, DE NINGUNA FORMA SE PODRÁ EXCEDER EL LÍMITE DEL VALOR ASEGURADO.
2.6. DISPONIBILIDAD DE LA SUMA ASEGURADA
2.7. GENÉRICA O INNOMINADA</t>
  </si>
  <si>
    <t>Daño a la vida de relación</t>
  </si>
  <si>
    <t>Lucro Cesante (Consolidado y Futuro)</t>
  </si>
  <si>
    <t>La contingencia se califica como PROBABLE, toda vez que a través de Informe Técnico Pericial de Reconstrucción de Accidente de Tránsito No. 220632319 del 22 de junio de 2022 se concluyó como causa fundamental del accidente, la contravención de las normas de tránsito por parte del vehículo asegurado de placas UTR 255.
Lo primero que debe tomarse en consideración es que la Póliza Seguro de Automóviles Individual Livianos Particulares No. 022782227/0, cuyo asegurado es el señor Marío Andrés Pulido Gómez , presta cobertura material y temporal, de conformidad con los hechos y pretensiones expuestas en el líbelo de la demanda. Frente a la cobertura temporal, debe señalarse que la ocurrencia del accidente de tránsito (24 de mayo de 2021) se encuentra dentro de la limitación temporal de la Póliza en mención comprendida desde el 12 de noviembre de 2020 hasta el 11 de noviembre de 2021, bajo la modalidad de ocurrencia. Aunado a ello, presta cobertura material en tanto ampara la Responsabilidad Civil Extracontractual, pretensión que se le endilga al extremo pasivo. 
Por otro lado, frente a la responsabilidad del asegurado, debe mencionarse que si bien en el Informe Policial de Accidente de Tránsito no se estableció ninguna hipotesis atribuible a alguno de los vehículos involucrados, lo cierto es que el  Informe Técnico Pericial de Reconstrucción de Accidente de Tránsito No. 220632319 del 22 de junio de 2022, elaborado por parte de los técnicos de IRS VIAL, concluyó como causa fundamental del accidente, la contravención de las normas de tránsito por parte del vehículo asegurado de placas UTR 255 conducido por el señor Marío Andrés Pulido Gómez, correspondiente a "no encontrarse atento a los elementos presentes en la vía y a no tomar las precauciones para ingresar a una calzada", sin perder de vista que era la motocicleta quien llevaba la prelación de la vía. Situación que conlleva a inferir que la responsabilida recae sobre el asegurado.
Lo anterior, sin perjuicio del carácter contingente del proceso.</t>
  </si>
  <si>
    <t>Como liquidación objetiva de perjuicios se llegó a $116.125.757. Lo anterior, con base en los siguientes fundamentos jurídicos: 
1. Perjuicios morales: Se tomó como daño moral la suma de $20.000.000 para la víctima directa, el señor Emerson Ballen Duarte.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así como de acuerdo con la valoración médica de daños corporales efectuada por parte de JPS CONSULTORES S.A.S., a través de la cual se determinó una calificación PCL estimada según valoración documental del 10.00%. 
Ahora bien, en lo que se refiere a su hijo, el menor Erick Thomas Ballen Rincón, no se reconocerá cifra alguna, partiendo de la ausencia de prueba sobre la afectación emocional o psicologíca frente a las lesiones sufridas por parte de su padre. Sobre el cual se desconoce si reside en comunidad con el menor. 
1.1.Se tomó como daño moral la suma de $10.000.000 para la víctima directa, el señor Diego Andres Moreno Castillo.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así como de acuerdo con la valoración médica de daños corporales efectuada por parte de JPS CONSULTORES S.A.S., a través de la cual se determinó una calificación PCL estimada según valoración documental del 3.00%
Ahora bien, en lo que se refiere a su hijo, el menor Juan Diego Moreno Suarez, no se reconocerá cifra alguna, partiendo de la ausencia de prueba sobre la afectación emocional o psicologíca frente a las lesiones sufridas por parte de su padre. Sobre el cual se desconoce si reside en comunidad con el menor. 
2. Daño a la vida en relación: Se tomó como daño a la vida en relación la suma de $20.000.000, en favor del señor Emerson Ballen Duarte, teniendo en cuenta la valoración médica de daños corporales efectuada por parte de JPS CONSULTORES S.A.S., a través de la cual se determinó una calificación PCL estimada según valoración documental del 10.00%.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2.1.Daño a la vida en relación: Se tomó como daño a la vida en relación la suma de $10.000.000 para la víctima directa, el señor Diego Andres Moreno Castillo, teniendo en cuenta la valoración médica de daños corporales efectuada por parte de JPS CONSULTORES S.A.S., a través de la cual se determinó una calificación PCL estimada según valoración documental del 3.00%.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3. Daño emergente: Por este concepto, de la revisión probatoria documental arrimada al proceso, es posible identificar que en lo que se refiere a Emerson Ballén, frente a la inmovilización del vehículo tipo motocicleta como consecuencia del accidente de tránsito, se generaron por derechos en la Secretaría de Movilidad y Patios, un rubro total por la suma de $ 1.683.728 soportado a través de recibos de pago con sello de entidad bancaria. En el mismo sentido, se identifica que por servicio de grua fue generada la Factura Electrónica de Venta No. 564 por valor de $192.200 y los recibos No. 1358342 del 12 de diciembre de 2021, por valor de $52.500, así como el No. 1358343 por valor de $1.9000 del mismo día. Lo anterior para un valor total de $1.875.928. Se advierte que frente a la suma pretendida por el extremo actor, concerniente a los rubros de transporte que alega el extremo demandante, no se reconocen, en el entendido que no fue soportado suficientemente a través de elementos probatorios y aquellos en lo que pretenden fundarse corresponden a cotizaciones.
4. Lucro cesante: Siguiendo los criterios jurisprudenciales de la Corte Suprema de Justicia se tendrá en cuenta la suma de 1 SMLMV a la fecha del accidente ($1.014.980), para el cálculo del lucro cesante, de la siguiente manera: (i) En favor del señor Emerson Ballen Duarte, teniendo presente la PCL calculada en un 11,10%, el monto total de $42.731.579, correspondiente al lucro consolidado ($7.007.323,7). y el lucro cesante futuro ($35.724.255). (ii) En favor del señor Diego Andrés Moreno Castillo,  teniendo presente la PCL calculada en un 3,0%, el monto total de $11.518.250, correspondiente al lucro consolidado ($1.893.871). y el lucro cesante futuro ($9.624.379).
5. Frente al deducible, para el caso que nos ocupa no aplica deducible frente al amparo de 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</si>
</sst>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4">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3</xdr:col>
      <xdr:colOff>0</xdr:colOff>
      <xdr:row>90</xdr:row>
      <xdr:rowOff>153485</xdr:rowOff>
    </xdr:to>
    <xdr:pic>
      <xdr:nvPicPr>
        <xdr:cNvPr id="2" name="Imagen 1">
          <a:extLst>
            <a:ext uri="{FF2B5EF4-FFF2-40B4-BE49-F238E27FC236}">
              <a16:creationId xmlns:a16="http://schemas.microsoft.com/office/drawing/2014/main" id="{3E1FB2FD-C286-C1B2-CAE8-E7222E53B483}"/>
            </a:ext>
          </a:extLst>
        </xdr:cNvPr>
        <xdr:cNvPicPr>
          <a:picLocks noChangeAspect="1"/>
        </xdr:cNvPicPr>
      </xdr:nvPicPr>
      <xdr:blipFill>
        <a:blip xmlns:r="http://schemas.openxmlformats.org/officeDocument/2006/relationships" r:embed="rId1"/>
        <a:stretch>
          <a:fillRect/>
        </a:stretch>
      </xdr:blipFill>
      <xdr:spPr>
        <a:xfrm>
          <a:off x="0" y="9582150"/>
          <a:ext cx="11430000" cy="77734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6" zoomScaleNormal="100" workbookViewId="0">
      <selection activeCell="B29" sqref="B29:C29"/>
    </sheetView>
  </sheetViews>
  <sheetFormatPr baseColWidth="10" defaultColWidth="0" defaultRowHeight="14.4" x14ac:dyDescent="0.3"/>
  <cols>
    <col min="1" max="1" width="53.5546875" style="8" customWidth="1"/>
    <col min="2" max="2" width="55.33203125" style="8" customWidth="1"/>
    <col min="3" max="3" width="19.33203125" style="8" customWidth="1"/>
    <col min="4" max="16384" width="11.44140625" style="2" hidden="1"/>
  </cols>
  <sheetData>
    <row r="1" spans="1:3" ht="18" x14ac:dyDescent="0.3">
      <c r="A1" s="52" t="s">
        <v>0</v>
      </c>
      <c r="B1" s="52"/>
      <c r="C1" s="52"/>
    </row>
    <row r="2" spans="1:3" x14ac:dyDescent="0.3">
      <c r="A2" s="5" t="s">
        <v>1</v>
      </c>
      <c r="B2" s="57" t="s">
        <v>175</v>
      </c>
      <c r="C2" s="58"/>
    </row>
    <row r="3" spans="1:3" x14ac:dyDescent="0.3">
      <c r="A3" s="5" t="s">
        <v>2</v>
      </c>
      <c r="B3" s="53" t="s">
        <v>158</v>
      </c>
      <c r="C3" s="54"/>
    </row>
    <row r="4" spans="1:3" x14ac:dyDescent="0.3">
      <c r="A4" s="5" t="s">
        <v>3</v>
      </c>
      <c r="B4" s="53" t="s">
        <v>159</v>
      </c>
      <c r="C4" s="54"/>
    </row>
    <row r="5" spans="1:3" ht="31.5" customHeight="1" x14ac:dyDescent="0.3">
      <c r="A5" s="5" t="s">
        <v>4</v>
      </c>
      <c r="B5" s="53" t="s">
        <v>160</v>
      </c>
      <c r="C5" s="54"/>
    </row>
    <row r="6" spans="1:3" x14ac:dyDescent="0.3">
      <c r="A6" s="5" t="s">
        <v>5</v>
      </c>
      <c r="B6" s="48" t="s">
        <v>119</v>
      </c>
      <c r="C6" s="48"/>
    </row>
    <row r="7" spans="1:3" x14ac:dyDescent="0.3">
      <c r="A7" s="27" t="s">
        <v>6</v>
      </c>
      <c r="B7" s="53" t="s">
        <v>122</v>
      </c>
      <c r="C7" s="54"/>
    </row>
    <row r="8" spans="1:3" ht="35.4" customHeight="1" x14ac:dyDescent="0.3">
      <c r="A8" s="27" t="s">
        <v>136</v>
      </c>
      <c r="B8" s="53" t="s">
        <v>160</v>
      </c>
      <c r="C8" s="54"/>
    </row>
    <row r="9" spans="1:3" x14ac:dyDescent="0.3">
      <c r="A9" s="27" t="s">
        <v>130</v>
      </c>
      <c r="B9" s="48" t="s">
        <v>161</v>
      </c>
      <c r="C9" s="48"/>
    </row>
    <row r="10" spans="1:3" x14ac:dyDescent="0.3">
      <c r="A10" s="27" t="s">
        <v>7</v>
      </c>
      <c r="B10" s="46" t="s">
        <v>162</v>
      </c>
      <c r="C10" s="46"/>
    </row>
    <row r="11" spans="1:3" ht="30" customHeight="1" x14ac:dyDescent="0.3">
      <c r="A11" s="28" t="s">
        <v>8</v>
      </c>
      <c r="B11" s="46" t="s">
        <v>163</v>
      </c>
      <c r="C11" s="46"/>
    </row>
    <row r="12" spans="1:3" ht="30" customHeight="1" x14ac:dyDescent="0.3">
      <c r="A12" s="5" t="s">
        <v>9</v>
      </c>
      <c r="B12" s="47" t="s">
        <v>164</v>
      </c>
      <c r="C12" s="46"/>
    </row>
    <row r="13" spans="1:3" x14ac:dyDescent="0.3">
      <c r="A13" s="5" t="s">
        <v>10</v>
      </c>
      <c r="B13" s="48" t="s">
        <v>165</v>
      </c>
      <c r="C13" s="48"/>
    </row>
    <row r="14" spans="1:3" x14ac:dyDescent="0.3">
      <c r="A14" s="5" t="s">
        <v>11</v>
      </c>
      <c r="B14" s="49" t="s">
        <v>168</v>
      </c>
      <c r="C14" s="48"/>
    </row>
    <row r="15" spans="1:3" x14ac:dyDescent="0.3">
      <c r="A15" s="5" t="s">
        <v>143</v>
      </c>
      <c r="B15" s="49" t="s">
        <v>166</v>
      </c>
      <c r="C15" s="48"/>
    </row>
    <row r="16" spans="1:3" x14ac:dyDescent="0.3">
      <c r="A16" s="5" t="s">
        <v>12</v>
      </c>
      <c r="B16" s="48" t="s">
        <v>167</v>
      </c>
      <c r="C16" s="48"/>
    </row>
    <row r="17" spans="1:3" ht="15" customHeight="1" x14ac:dyDescent="0.3">
      <c r="A17" s="5" t="s">
        <v>13</v>
      </c>
      <c r="B17" s="46" t="s">
        <v>14</v>
      </c>
      <c r="C17" s="46"/>
    </row>
    <row r="18" spans="1:3" x14ac:dyDescent="0.3">
      <c r="A18" s="5" t="s">
        <v>15</v>
      </c>
      <c r="B18" s="46" t="s">
        <v>169</v>
      </c>
      <c r="C18" s="46"/>
    </row>
    <row r="19" spans="1:3" ht="18.75" customHeight="1" x14ac:dyDescent="0.3">
      <c r="A19" s="5" t="s">
        <v>16</v>
      </c>
      <c r="B19" s="55" t="s">
        <v>170</v>
      </c>
      <c r="C19" s="56"/>
    </row>
    <row r="20" spans="1:3" x14ac:dyDescent="0.3">
      <c r="A20" s="5" t="s">
        <v>131</v>
      </c>
      <c r="B20" s="48">
        <v>2</v>
      </c>
      <c r="C20" s="48"/>
    </row>
    <row r="21" spans="1:3" ht="17.25" customHeight="1" x14ac:dyDescent="0.3">
      <c r="A21" s="5" t="s">
        <v>17</v>
      </c>
      <c r="B21" s="46" t="s">
        <v>18</v>
      </c>
      <c r="C21" s="46"/>
    </row>
    <row r="22" spans="1:3" x14ac:dyDescent="0.3">
      <c r="A22" s="27" t="s">
        <v>19</v>
      </c>
      <c r="B22" s="43" t="s">
        <v>171</v>
      </c>
      <c r="C22" s="43"/>
    </row>
    <row r="23" spans="1:3" x14ac:dyDescent="0.3">
      <c r="A23" s="27" t="s">
        <v>20</v>
      </c>
      <c r="B23" s="45" t="s">
        <v>167</v>
      </c>
      <c r="C23" s="43"/>
    </row>
    <row r="24" spans="1:3" x14ac:dyDescent="0.3">
      <c r="A24" s="27" t="s">
        <v>21</v>
      </c>
      <c r="B24" s="45" t="s">
        <v>172</v>
      </c>
      <c r="C24" s="43"/>
    </row>
    <row r="25" spans="1:3" x14ac:dyDescent="0.3">
      <c r="A25" s="59" t="s">
        <v>145</v>
      </c>
      <c r="B25" s="43" t="s">
        <v>173</v>
      </c>
      <c r="C25" s="44"/>
    </row>
    <row r="26" spans="1:3" x14ac:dyDescent="0.3">
      <c r="A26" s="59"/>
      <c r="B26" s="44"/>
      <c r="C26" s="44"/>
    </row>
    <row r="27" spans="1:3" ht="100.5" customHeight="1" x14ac:dyDescent="0.3">
      <c r="A27" s="59"/>
      <c r="B27" s="44"/>
      <c r="C27" s="44"/>
    </row>
    <row r="28" spans="1:3" x14ac:dyDescent="0.3">
      <c r="A28" s="27" t="s">
        <v>23</v>
      </c>
      <c r="B28" s="44" t="s">
        <v>156</v>
      </c>
      <c r="C28" s="44"/>
    </row>
    <row r="29" spans="1:3" x14ac:dyDescent="0.3">
      <c r="A29" s="27" t="s">
        <v>24</v>
      </c>
      <c r="B29" s="48">
        <v>1075677883</v>
      </c>
      <c r="C29" s="48"/>
    </row>
    <row r="30" spans="1:3" x14ac:dyDescent="0.3">
      <c r="A30" s="27" t="s">
        <v>25</v>
      </c>
      <c r="B30" s="44" t="s">
        <v>157</v>
      </c>
      <c r="C30" s="44"/>
    </row>
    <row r="31" spans="1:3" x14ac:dyDescent="0.3">
      <c r="A31" s="27" t="s">
        <v>132</v>
      </c>
      <c r="B31" s="44" t="s">
        <v>155</v>
      </c>
      <c r="C31" s="44"/>
    </row>
    <row r="32" spans="1:3" x14ac:dyDescent="0.3">
      <c r="A32" s="27" t="s">
        <v>26</v>
      </c>
      <c r="B32" s="50" t="s">
        <v>176</v>
      </c>
      <c r="C32" s="51"/>
    </row>
    <row r="33" spans="1:3" x14ac:dyDescent="0.3">
      <c r="A33" s="5" t="s">
        <v>27</v>
      </c>
      <c r="B33" s="49" t="s">
        <v>177</v>
      </c>
      <c r="C33" s="49"/>
    </row>
    <row r="34" spans="1:3" ht="43.2" x14ac:dyDescent="0.3">
      <c r="A34" s="5" t="s">
        <v>133</v>
      </c>
      <c r="B34" s="49" t="s">
        <v>174</v>
      </c>
      <c r="C34" s="48"/>
    </row>
    <row r="37" spans="1:3" ht="15" customHeight="1" x14ac:dyDescent="0.3"/>
    <row r="38" spans="1:3" ht="15" customHeight="1" x14ac:dyDescent="0.3"/>
    <row r="45" spans="1:3" ht="15" customHeight="1" x14ac:dyDescent="0.3"/>
    <row r="50" spans="6:6" ht="18" customHeight="1" x14ac:dyDescent="0.3"/>
    <row r="53" spans="6:6" x14ac:dyDescent="0.3">
      <c r="F53" s="4"/>
    </row>
    <row r="54" spans="6:6" x14ac:dyDescent="0.3">
      <c r="F54" s="4"/>
    </row>
    <row r="55" spans="6:6" x14ac:dyDescent="0.3">
      <c r="F55" s="4"/>
    </row>
    <row r="66" ht="36" customHeight="1" x14ac:dyDescent="0.3"/>
    <row r="78" ht="33.75" customHeight="1" x14ac:dyDescent="0.3"/>
    <row r="79" ht="33.75" customHeight="1" x14ac:dyDescent="0.3"/>
    <row r="80" ht="33.75" customHeight="1" x14ac:dyDescent="0.3"/>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 zoomScale="80" zoomScaleNormal="80" workbookViewId="0">
      <selection activeCell="A51" sqref="A51"/>
    </sheetView>
  </sheetViews>
  <sheetFormatPr baseColWidth="10" defaultColWidth="0" defaultRowHeight="14.4" x14ac:dyDescent="0.3"/>
  <cols>
    <col min="1" max="1" width="49.6640625" customWidth="1"/>
    <col min="2" max="2" width="31.44140625" customWidth="1"/>
    <col min="3" max="3" width="90.33203125" customWidth="1"/>
    <col min="4" max="16384" width="11.44140625" hidden="1"/>
  </cols>
  <sheetData>
    <row r="1" spans="1:3" ht="18" x14ac:dyDescent="0.3">
      <c r="A1" s="60" t="s">
        <v>28</v>
      </c>
      <c r="B1" s="60"/>
      <c r="C1" s="60"/>
    </row>
    <row r="2" spans="1:3" ht="15.75" customHeight="1" x14ac:dyDescent="0.3">
      <c r="A2" s="20" t="s">
        <v>29</v>
      </c>
      <c r="B2" s="61" t="s">
        <v>178</v>
      </c>
      <c r="C2" s="62"/>
    </row>
    <row r="3" spans="1:3" s="2" customFormat="1" x14ac:dyDescent="0.3">
      <c r="A3" s="5" t="s">
        <v>1</v>
      </c>
      <c r="B3" s="48" t="str">
        <f>'AUTOS  NOTA 322'!B2:C2</f>
        <v>25-843-31-03-001-2023-00003-00</v>
      </c>
      <c r="C3" s="48"/>
    </row>
    <row r="4" spans="1:3" s="2" customFormat="1" x14ac:dyDescent="0.3">
      <c r="A4" s="5" t="s">
        <v>2</v>
      </c>
      <c r="B4" s="48" t="str">
        <f>'AUTOS  NOTA 322'!B3:C3</f>
        <v>JUZGADO CIVIL DEL CIRCUITO DE UBATÉ</v>
      </c>
      <c r="C4" s="48"/>
    </row>
    <row r="5" spans="1:3" s="2" customFormat="1" x14ac:dyDescent="0.3">
      <c r="A5" s="5" t="s">
        <v>3</v>
      </c>
      <c r="B5" s="48" t="str">
        <f>'AUTOS  NOTA 322'!B4:C4</f>
        <v xml:space="preserve">MARIO ANDRES PULIDO GOMEZ </v>
      </c>
      <c r="C5" s="48"/>
    </row>
    <row r="6" spans="1:3" s="2" customFormat="1" x14ac:dyDescent="0.3">
      <c r="A6" s="5" t="s">
        <v>4</v>
      </c>
      <c r="B6" s="48" t="str">
        <f>'AUTOS  NOTA 322'!B5:C5</f>
        <v>EMERSON BALLÉN DUARTE (Conductor); DIEGO ANDRES MORENO CASTILLO (Parrillero)</v>
      </c>
      <c r="C6" s="48"/>
    </row>
    <row r="7" spans="1:3" s="2" customFormat="1" x14ac:dyDescent="0.3">
      <c r="A7" s="5" t="s">
        <v>5</v>
      </c>
      <c r="B7" s="48" t="str">
        <f>'AUTOS  NOTA 322'!B6:C6</f>
        <v>LLAMADA EN GARANTIA</v>
      </c>
      <c r="C7" s="48"/>
    </row>
    <row r="8" spans="1:3" s="2" customFormat="1" x14ac:dyDescent="0.3">
      <c r="A8" s="30" t="s">
        <v>117</v>
      </c>
      <c r="B8" s="48" t="str">
        <f>'AUTOS  NOTA 322'!B7:C8</f>
        <v>EMERSON BALLÉN DUARTE (Conductor); DIEGO ANDRES MORENO CASTILLO (Parrillero)</v>
      </c>
      <c r="C8" s="48"/>
    </row>
    <row r="9" spans="1:3" x14ac:dyDescent="0.3">
      <c r="A9" s="20" t="s">
        <v>30</v>
      </c>
      <c r="B9" s="48" t="s">
        <v>179</v>
      </c>
      <c r="C9" s="48"/>
    </row>
    <row r="10" spans="1:3" x14ac:dyDescent="0.3">
      <c r="A10" s="20" t="s">
        <v>22</v>
      </c>
      <c r="B10" s="48" t="s">
        <v>151</v>
      </c>
      <c r="C10" s="48"/>
    </row>
    <row r="11" spans="1:3" x14ac:dyDescent="0.3">
      <c r="A11" s="20" t="s">
        <v>31</v>
      </c>
      <c r="B11" s="75">
        <v>4000000000</v>
      </c>
      <c r="C11" s="76"/>
    </row>
    <row r="12" spans="1:3" x14ac:dyDescent="0.3">
      <c r="A12" s="20" t="s">
        <v>135</v>
      </c>
      <c r="B12" s="75">
        <v>0</v>
      </c>
      <c r="C12" s="76"/>
    </row>
    <row r="13" spans="1:3" x14ac:dyDescent="0.3">
      <c r="A13" s="20" t="s">
        <v>32</v>
      </c>
      <c r="B13" s="53" t="s">
        <v>94</v>
      </c>
      <c r="C13" s="54"/>
    </row>
    <row r="14" spans="1:3" x14ac:dyDescent="0.3">
      <c r="A14" s="20" t="s">
        <v>33</v>
      </c>
      <c r="B14" s="46" t="s">
        <v>180</v>
      </c>
      <c r="C14" s="48"/>
    </row>
    <row r="15" spans="1:3" x14ac:dyDescent="0.3">
      <c r="A15" s="20" t="s">
        <v>34</v>
      </c>
      <c r="B15" s="48" t="s">
        <v>35</v>
      </c>
      <c r="C15" s="48"/>
    </row>
    <row r="16" spans="1:3" x14ac:dyDescent="0.3">
      <c r="A16" s="20" t="s">
        <v>36</v>
      </c>
      <c r="B16" s="48" t="s">
        <v>35</v>
      </c>
      <c r="C16" s="48"/>
    </row>
    <row r="17" spans="1:3" x14ac:dyDescent="0.3">
      <c r="A17" s="77" t="s">
        <v>37</v>
      </c>
      <c r="B17" s="48" t="s">
        <v>38</v>
      </c>
      <c r="C17" s="48"/>
    </row>
    <row r="18" spans="1:3" x14ac:dyDescent="0.3">
      <c r="A18" s="78"/>
      <c r="B18" s="10" t="s">
        <v>39</v>
      </c>
      <c r="C18" s="10" t="s">
        <v>40</v>
      </c>
    </row>
    <row r="19" spans="1:3" x14ac:dyDescent="0.3">
      <c r="A19" s="78"/>
      <c r="B19" s="6" t="s">
        <v>142</v>
      </c>
      <c r="C19" s="6"/>
    </row>
    <row r="20" spans="1:3" x14ac:dyDescent="0.3">
      <c r="A20" s="78"/>
      <c r="B20" s="6"/>
      <c r="C20" s="6"/>
    </row>
    <row r="21" spans="1:3" x14ac:dyDescent="0.3">
      <c r="A21" s="79"/>
      <c r="B21" s="6"/>
      <c r="C21" s="6"/>
    </row>
    <row r="22" spans="1:3" x14ac:dyDescent="0.3">
      <c r="A22" s="20" t="s">
        <v>41</v>
      </c>
      <c r="B22" s="48" t="s">
        <v>45</v>
      </c>
      <c r="C22" s="48"/>
    </row>
    <row r="23" spans="1:3" x14ac:dyDescent="0.3">
      <c r="A23" s="20" t="s">
        <v>42</v>
      </c>
      <c r="B23" s="61" t="s">
        <v>45</v>
      </c>
      <c r="C23" s="62"/>
    </row>
    <row r="24" spans="1:3" x14ac:dyDescent="0.3">
      <c r="A24" s="20" t="s">
        <v>43</v>
      </c>
      <c r="B24" s="48" t="s">
        <v>97</v>
      </c>
      <c r="C24" s="48"/>
    </row>
    <row r="25" spans="1:3" x14ac:dyDescent="0.3">
      <c r="A25" s="20" t="s">
        <v>44</v>
      </c>
      <c r="B25" s="48" t="s">
        <v>45</v>
      </c>
      <c r="C25" s="48"/>
    </row>
    <row r="26" spans="1:3" x14ac:dyDescent="0.3">
      <c r="A26" s="20" t="s">
        <v>46</v>
      </c>
      <c r="B26" s="48" t="s">
        <v>181</v>
      </c>
      <c r="C26" s="48"/>
    </row>
    <row r="27" spans="1:3" x14ac:dyDescent="0.3">
      <c r="A27" s="19" t="s">
        <v>47</v>
      </c>
      <c r="B27" s="48" t="s">
        <v>35</v>
      </c>
      <c r="C27" s="48"/>
    </row>
    <row r="28" spans="1:3" x14ac:dyDescent="0.3">
      <c r="A28" s="63" t="s">
        <v>48</v>
      </c>
      <c r="B28" s="63"/>
      <c r="C28" s="63"/>
    </row>
    <row r="29" spans="1:3" x14ac:dyDescent="0.3">
      <c r="A29" s="73" t="s">
        <v>49</v>
      </c>
      <c r="B29" s="74"/>
      <c r="C29" s="11" t="s">
        <v>182</v>
      </c>
    </row>
    <row r="30" spans="1:3" x14ac:dyDescent="0.3">
      <c r="A30" s="73" t="s">
        <v>50</v>
      </c>
      <c r="B30" s="74"/>
      <c r="C30" s="11" t="s">
        <v>182</v>
      </c>
    </row>
    <row r="31" spans="1:3" x14ac:dyDescent="0.3">
      <c r="A31" s="73" t="s">
        <v>51</v>
      </c>
      <c r="B31" s="74"/>
      <c r="C31" s="12" t="s">
        <v>182</v>
      </c>
    </row>
    <row r="32" spans="1:3" x14ac:dyDescent="0.3">
      <c r="A32" s="73" t="s">
        <v>52</v>
      </c>
      <c r="B32" s="74"/>
      <c r="C32" s="11"/>
    </row>
    <row r="33" spans="1:3" x14ac:dyDescent="0.3">
      <c r="A33" s="73" t="s">
        <v>53</v>
      </c>
      <c r="B33" s="74"/>
      <c r="C33" s="11"/>
    </row>
    <row r="34" spans="1:3" x14ac:dyDescent="0.3">
      <c r="A34" s="73" t="s">
        <v>54</v>
      </c>
      <c r="B34" s="74"/>
      <c r="C34" s="13"/>
    </row>
    <row r="35" spans="1:3" x14ac:dyDescent="0.3">
      <c r="A35" s="64" t="s">
        <v>55</v>
      </c>
      <c r="B35" s="65"/>
      <c r="C35" s="14"/>
    </row>
    <row r="36" spans="1:3" x14ac:dyDescent="0.3">
      <c r="A36" s="64" t="s">
        <v>56</v>
      </c>
      <c r="B36" s="65"/>
      <c r="C36" s="15"/>
    </row>
    <row r="37" spans="1:3" x14ac:dyDescent="0.3">
      <c r="A37" s="66" t="s">
        <v>57</v>
      </c>
      <c r="B37" s="67"/>
      <c r="C37" s="15"/>
    </row>
    <row r="38" spans="1:3" x14ac:dyDescent="0.3">
      <c r="A38" s="68"/>
      <c r="B38" s="69"/>
      <c r="C38" s="15"/>
    </row>
    <row r="39" spans="1:3" x14ac:dyDescent="0.3">
      <c r="A39" s="70"/>
      <c r="B39" s="71"/>
      <c r="C39" s="15"/>
    </row>
    <row r="40" spans="1:3" x14ac:dyDescent="0.3">
      <c r="A40" s="72" t="s">
        <v>58</v>
      </c>
      <c r="B40" s="72"/>
      <c r="C40" s="72"/>
    </row>
    <row r="41" spans="1:3" x14ac:dyDescent="0.3">
      <c r="A41" s="17" t="s">
        <v>59</v>
      </c>
      <c r="B41" s="18"/>
      <c r="C41" s="15"/>
    </row>
    <row r="42" spans="1:3" x14ac:dyDescent="0.3">
      <c r="A42" s="64" t="s">
        <v>60</v>
      </c>
      <c r="B42" s="65"/>
      <c r="C42" s="15" t="s">
        <v>182</v>
      </c>
    </row>
    <row r="43" spans="1:3" x14ac:dyDescent="0.3">
      <c r="A43" s="64" t="s">
        <v>61</v>
      </c>
      <c r="B43" s="65"/>
      <c r="C43" s="15"/>
    </row>
    <row r="44" spans="1:3" x14ac:dyDescent="0.3">
      <c r="A44" s="17" t="s">
        <v>62</v>
      </c>
      <c r="B44" s="18"/>
      <c r="C44" s="15"/>
    </row>
    <row r="45" spans="1:3" x14ac:dyDescent="0.3">
      <c r="A45" s="17" t="s">
        <v>63</v>
      </c>
      <c r="B45" s="18"/>
      <c r="C45" s="15"/>
    </row>
    <row r="46" spans="1:3" x14ac:dyDescent="0.3">
      <c r="A46" s="64" t="s">
        <v>64</v>
      </c>
      <c r="B46" s="65"/>
      <c r="C46" s="15"/>
    </row>
    <row r="47" spans="1:3" x14ac:dyDescent="0.3">
      <c r="A47" s="17" t="s">
        <v>65</v>
      </c>
      <c r="B47" s="16"/>
      <c r="C47" s="15"/>
    </row>
    <row r="48" spans="1:3" x14ac:dyDescent="0.3">
      <c r="A48" s="64" t="s">
        <v>66</v>
      </c>
      <c r="B48" s="65"/>
      <c r="C48" s="15"/>
    </row>
    <row r="49" spans="1:3" x14ac:dyDescent="0.3">
      <c r="A49" s="64" t="s">
        <v>67</v>
      </c>
      <c r="B49" s="65"/>
      <c r="C49" s="15"/>
    </row>
    <row r="50" spans="1:3" x14ac:dyDescent="0.3">
      <c r="A50" s="64" t="s">
        <v>57</v>
      </c>
      <c r="B50" s="65"/>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11" zoomScaleNormal="100" workbookViewId="0">
      <selection activeCell="C12" sqref="C12"/>
    </sheetView>
  </sheetViews>
  <sheetFormatPr baseColWidth="10" defaultColWidth="0" defaultRowHeight="14.4" x14ac:dyDescent="0.3"/>
  <cols>
    <col min="1" max="1" width="41.6640625" customWidth="1"/>
    <col min="2" max="2" width="35.33203125" customWidth="1"/>
    <col min="3" max="3" width="54.6640625" customWidth="1"/>
    <col min="4" max="8" width="11.44140625" hidden="1" customWidth="1"/>
    <col min="9" max="9" width="12" hidden="1" customWidth="1"/>
    <col min="10" max="16384" width="11.44140625" hidden="1"/>
  </cols>
  <sheetData>
    <row r="1" spans="1:9" ht="18" x14ac:dyDescent="0.3">
      <c r="A1" s="60" t="s">
        <v>68</v>
      </c>
      <c r="B1" s="60"/>
      <c r="C1" s="60"/>
    </row>
    <row r="2" spans="1:9" ht="15" customHeight="1" x14ac:dyDescent="0.3">
      <c r="A2" s="34" t="s">
        <v>29</v>
      </c>
      <c r="B2" s="84" t="str">
        <f>'AUTOS NOTA 321'!B2:C2</f>
        <v>APJ32323-102141871</v>
      </c>
      <c r="C2" s="85"/>
    </row>
    <row r="3" spans="1:9" x14ac:dyDescent="0.3">
      <c r="A3" s="35" t="s">
        <v>1</v>
      </c>
      <c r="B3" s="88" t="str">
        <f>'AUTOS  NOTA 322'!B2:C2</f>
        <v>25-843-31-03-001-2023-00003-00</v>
      </c>
      <c r="C3" s="88"/>
    </row>
    <row r="4" spans="1:9" x14ac:dyDescent="0.3">
      <c r="A4" s="35" t="s">
        <v>2</v>
      </c>
      <c r="B4" s="88" t="str">
        <f>'AUTOS  NOTA 322'!B3:C3</f>
        <v>JUZGADO CIVIL DEL CIRCUITO DE UBATÉ</v>
      </c>
      <c r="C4" s="88"/>
    </row>
    <row r="5" spans="1:9" x14ac:dyDescent="0.3">
      <c r="A5" s="35" t="s">
        <v>3</v>
      </c>
      <c r="B5" s="88" t="str">
        <f>'AUTOS  NOTA 322'!B4:C4</f>
        <v xml:space="preserve">MARIO ANDRES PULIDO GOMEZ </v>
      </c>
      <c r="C5" s="88"/>
    </row>
    <row r="6" spans="1:9" ht="15" customHeight="1" x14ac:dyDescent="0.3">
      <c r="A6" s="35" t="s">
        <v>4</v>
      </c>
      <c r="B6" s="88" t="str">
        <f>'AUTOS  NOTA 322'!B5:C5</f>
        <v>EMERSON BALLÉN DUARTE (Conductor); DIEGO ANDRES MORENO CASTILLO (Parrillero)</v>
      </c>
      <c r="C6" s="88"/>
    </row>
    <row r="7" spans="1:9" x14ac:dyDescent="0.3">
      <c r="A7" s="35" t="s">
        <v>5</v>
      </c>
      <c r="B7" s="88" t="str">
        <f>'AUTOS  NOTA 322'!B6:C6</f>
        <v>LLAMADA EN GARANTIA</v>
      </c>
      <c r="C7" s="88"/>
    </row>
    <row r="8" spans="1:9" x14ac:dyDescent="0.3">
      <c r="A8" s="37" t="s">
        <v>117</v>
      </c>
      <c r="B8" s="88" t="str">
        <f>'AUTOS  NOTA 322'!B7:C8</f>
        <v>EMERSON BALLÉN DUARTE (Conductor); DIEGO ANDRES MORENO CASTILLO (Parrillero)</v>
      </c>
      <c r="C8" s="88"/>
    </row>
    <row r="9" spans="1:9" ht="28.8" x14ac:dyDescent="0.3">
      <c r="A9" s="35" t="s">
        <v>69</v>
      </c>
      <c r="B9" s="82">
        <f>SUM(C11,C12,C14,C15,C17)</f>
        <v>1420603340</v>
      </c>
      <c r="C9" s="83"/>
    </row>
    <row r="10" spans="1:9" x14ac:dyDescent="0.3">
      <c r="A10" s="89" t="s">
        <v>70</v>
      </c>
      <c r="B10" s="86" t="s">
        <v>71</v>
      </c>
      <c r="C10" s="87"/>
    </row>
    <row r="11" spans="1:9" x14ac:dyDescent="0.3">
      <c r="A11" s="89"/>
      <c r="B11" s="36" t="s">
        <v>186</v>
      </c>
      <c r="C11" s="31">
        <v>688265312</v>
      </c>
    </row>
    <row r="12" spans="1:9" x14ac:dyDescent="0.3">
      <c r="A12" s="89"/>
      <c r="B12" s="36" t="s">
        <v>73</v>
      </c>
      <c r="C12" s="31">
        <v>4338028</v>
      </c>
    </row>
    <row r="13" spans="1:9" x14ac:dyDescent="0.3">
      <c r="A13" s="89"/>
      <c r="B13" s="86"/>
      <c r="C13" s="87"/>
    </row>
    <row r="14" spans="1:9" x14ac:dyDescent="0.3">
      <c r="A14" s="89"/>
      <c r="B14" s="36" t="s">
        <v>116</v>
      </c>
      <c r="C14" s="39">
        <v>390000000</v>
      </c>
    </row>
    <row r="15" spans="1:9" x14ac:dyDescent="0.3">
      <c r="A15" s="89"/>
      <c r="B15" s="36" t="s">
        <v>183</v>
      </c>
      <c r="C15" s="39">
        <v>338000000</v>
      </c>
      <c r="E15" t="s">
        <v>75</v>
      </c>
      <c r="F15" s="22">
        <v>0.7</v>
      </c>
    </row>
    <row r="16" spans="1:9" x14ac:dyDescent="0.3">
      <c r="A16" s="89"/>
      <c r="B16" s="86" t="s">
        <v>76</v>
      </c>
      <c r="C16" s="87"/>
      <c r="E16" t="s">
        <v>77</v>
      </c>
      <c r="F16" s="23">
        <v>0.3</v>
      </c>
      <c r="I16" s="25"/>
    </row>
    <row r="17" spans="1:9" x14ac:dyDescent="0.3">
      <c r="A17" s="89"/>
      <c r="B17" s="36"/>
      <c r="C17" s="40"/>
      <c r="F17" s="26"/>
      <c r="I17" s="25"/>
    </row>
    <row r="18" spans="1:9" ht="23.25" customHeight="1" x14ac:dyDescent="0.3">
      <c r="A18" s="38" t="s">
        <v>78</v>
      </c>
      <c r="B18" s="84" t="s">
        <v>75</v>
      </c>
      <c r="C18" s="85"/>
    </row>
    <row r="19" spans="1:9" ht="57.6" x14ac:dyDescent="0.3">
      <c r="A19" s="35" t="s">
        <v>80</v>
      </c>
      <c r="B19" s="96" t="s">
        <v>187</v>
      </c>
      <c r="C19" s="97"/>
    </row>
    <row r="20" spans="1:9" ht="15" customHeight="1" x14ac:dyDescent="0.3">
      <c r="A20" s="21" t="s">
        <v>81</v>
      </c>
      <c r="B20" s="93">
        <f>((C22+C23+C25+C26+C30+C28+C32+C34+C29+C33)-C37)*C36*C38</f>
        <v>116125757</v>
      </c>
      <c r="C20" s="93"/>
    </row>
    <row r="21" spans="1:9" x14ac:dyDescent="0.3">
      <c r="A21" s="7" t="s">
        <v>82</v>
      </c>
      <c r="B21" s="98" t="s">
        <v>71</v>
      </c>
      <c r="C21" s="99"/>
    </row>
    <row r="22" spans="1:9" x14ac:dyDescent="0.3">
      <c r="A22" s="80"/>
      <c r="B22" s="36" t="s">
        <v>72</v>
      </c>
      <c r="C22" s="31">
        <v>54249829</v>
      </c>
    </row>
    <row r="23" spans="1:9" x14ac:dyDescent="0.3">
      <c r="A23" s="81"/>
      <c r="B23" s="36" t="s">
        <v>73</v>
      </c>
      <c r="C23" s="31">
        <v>1875928</v>
      </c>
    </row>
    <row r="24" spans="1:9" x14ac:dyDescent="0.3">
      <c r="A24" s="81"/>
      <c r="B24" s="86" t="s">
        <v>74</v>
      </c>
      <c r="C24" s="87"/>
    </row>
    <row r="25" spans="1:9" x14ac:dyDescent="0.3">
      <c r="A25" s="81"/>
      <c r="B25" s="36" t="s">
        <v>116</v>
      </c>
      <c r="C25" s="31">
        <v>30000000</v>
      </c>
    </row>
    <row r="26" spans="1:9" ht="28.95" customHeight="1" x14ac:dyDescent="0.3">
      <c r="A26" s="81"/>
      <c r="B26" s="36" t="s">
        <v>185</v>
      </c>
      <c r="C26" s="31">
        <v>30000000</v>
      </c>
    </row>
    <row r="27" spans="1:9" x14ac:dyDescent="0.3">
      <c r="A27" s="81"/>
      <c r="B27" s="86" t="s">
        <v>146</v>
      </c>
      <c r="C27" s="87"/>
    </row>
    <row r="28" spans="1:9" x14ac:dyDescent="0.3">
      <c r="A28" s="81"/>
      <c r="B28" s="36" t="s">
        <v>154</v>
      </c>
      <c r="C28" s="31">
        <v>0</v>
      </c>
    </row>
    <row r="29" spans="1:9" x14ac:dyDescent="0.3">
      <c r="A29" s="81"/>
      <c r="B29" s="36" t="s">
        <v>72</v>
      </c>
      <c r="C29" s="31">
        <v>0</v>
      </c>
    </row>
    <row r="30" spans="1:9" x14ac:dyDescent="0.3">
      <c r="A30" s="81"/>
      <c r="B30" s="36" t="s">
        <v>73</v>
      </c>
      <c r="C30" s="31">
        <v>0</v>
      </c>
    </row>
    <row r="31" spans="1:9" x14ac:dyDescent="0.3">
      <c r="A31" s="81"/>
      <c r="B31" s="86" t="s">
        <v>147</v>
      </c>
      <c r="C31" s="87"/>
    </row>
    <row r="32" spans="1:9" x14ac:dyDescent="0.3">
      <c r="A32" s="81"/>
      <c r="B32" s="36"/>
      <c r="C32" s="31"/>
    </row>
    <row r="33" spans="1:3" x14ac:dyDescent="0.3">
      <c r="A33" s="81"/>
      <c r="B33" s="36" t="s">
        <v>72</v>
      </c>
      <c r="C33" s="31">
        <v>0</v>
      </c>
    </row>
    <row r="34" spans="1:3" x14ac:dyDescent="0.3">
      <c r="A34" s="81"/>
      <c r="B34" s="36" t="s">
        <v>73</v>
      </c>
      <c r="C34" s="31">
        <v>0</v>
      </c>
    </row>
    <row r="35" spans="1:3" x14ac:dyDescent="0.3">
      <c r="A35" s="81"/>
      <c r="B35" s="86" t="s">
        <v>134</v>
      </c>
      <c r="C35" s="87"/>
    </row>
    <row r="36" spans="1:3" x14ac:dyDescent="0.3">
      <c r="A36" s="81"/>
      <c r="B36" s="36" t="s">
        <v>150</v>
      </c>
      <c r="C36" s="32">
        <v>1</v>
      </c>
    </row>
    <row r="37" spans="1:3" x14ac:dyDescent="0.3">
      <c r="A37" s="81"/>
      <c r="B37" s="36" t="s">
        <v>135</v>
      </c>
      <c r="C37" s="33">
        <v>0</v>
      </c>
    </row>
    <row r="38" spans="1:3" x14ac:dyDescent="0.3">
      <c r="A38" s="81"/>
      <c r="B38" s="36" t="s">
        <v>153</v>
      </c>
      <c r="C38" s="32">
        <v>1</v>
      </c>
    </row>
    <row r="39" spans="1:3" x14ac:dyDescent="0.3">
      <c r="A39" s="24" t="s">
        <v>83</v>
      </c>
      <c r="B39" s="93">
        <f>IFERROR(B20*(VLOOKUP(B18,E15:F17,2,0)),16666)</f>
        <v>81288029.899999991</v>
      </c>
      <c r="C39" s="93"/>
    </row>
    <row r="40" spans="1:3" ht="93" customHeight="1" x14ac:dyDescent="0.3">
      <c r="A40" s="35" t="s">
        <v>148</v>
      </c>
      <c r="B40" s="94" t="s">
        <v>188</v>
      </c>
      <c r="C40" s="95"/>
    </row>
    <row r="41" spans="1:3" ht="211.5" customHeight="1" x14ac:dyDescent="0.3">
      <c r="A41" s="35" t="s">
        <v>84</v>
      </c>
      <c r="B41" s="91" t="s">
        <v>184</v>
      </c>
      <c r="C41" s="92"/>
    </row>
    <row r="42" spans="1:3" ht="25.95" customHeight="1" x14ac:dyDescent="0.3">
      <c r="A42" s="42" t="s">
        <v>139</v>
      </c>
      <c r="B42" s="42"/>
      <c r="C42" s="42"/>
    </row>
    <row r="43" spans="1:3" x14ac:dyDescent="0.3">
      <c r="A43" s="41" t="s">
        <v>140</v>
      </c>
      <c r="B43" s="90"/>
      <c r="C43" s="90"/>
    </row>
    <row r="44" spans="1:3" ht="40.950000000000003" customHeight="1" x14ac:dyDescent="0.3">
      <c r="A44" s="41" t="s">
        <v>138</v>
      </c>
      <c r="B44" s="90"/>
      <c r="C44" s="90"/>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4.4" x14ac:dyDescent="0.3"/>
  <cols>
    <col min="1" max="1" width="37" customWidth="1"/>
    <col min="2" max="2" width="11.44140625" customWidth="1"/>
    <col min="3" max="3" width="94.44140625" customWidth="1"/>
    <col min="4" max="16384" width="11.44140625" hidden="1"/>
  </cols>
  <sheetData>
    <row r="1" spans="1:3" ht="18" x14ac:dyDescent="0.3">
      <c r="A1" s="60" t="s">
        <v>85</v>
      </c>
      <c r="B1" s="60"/>
      <c r="C1" s="60"/>
    </row>
    <row r="2" spans="1:3" x14ac:dyDescent="0.3">
      <c r="A2" s="20" t="s">
        <v>29</v>
      </c>
      <c r="B2" s="61" t="str">
        <f>'AUTOS NOTA 324'!B2:C2</f>
        <v>APJ32323-102141871</v>
      </c>
      <c r="C2" s="62"/>
    </row>
    <row r="3" spans="1:3" x14ac:dyDescent="0.3">
      <c r="A3" s="5" t="s">
        <v>1</v>
      </c>
      <c r="B3" s="48" t="str">
        <f>'AUTOS  NOTA 322'!B2:C2</f>
        <v>25-843-31-03-001-2023-00003-00</v>
      </c>
      <c r="C3" s="48"/>
    </row>
    <row r="4" spans="1:3" x14ac:dyDescent="0.3">
      <c r="A4" s="5" t="s">
        <v>2</v>
      </c>
      <c r="B4" s="48" t="str">
        <f>'AUTOS  NOTA 322'!B3:C3</f>
        <v>JUZGADO CIVIL DEL CIRCUITO DE UBATÉ</v>
      </c>
      <c r="C4" s="48"/>
    </row>
    <row r="5" spans="1:3" x14ac:dyDescent="0.3">
      <c r="A5" s="5" t="s">
        <v>3</v>
      </c>
      <c r="B5" s="48" t="str">
        <f>'AUTOS  NOTA 322'!B4:C4</f>
        <v xml:space="preserve">MARIO ANDRES PULIDO GOMEZ </v>
      </c>
      <c r="C5" s="48"/>
    </row>
    <row r="6" spans="1:3" ht="15" customHeight="1" x14ac:dyDescent="0.3">
      <c r="A6" s="5" t="s">
        <v>4</v>
      </c>
      <c r="B6" s="48" t="str">
        <f>'AUTOS  NOTA 322'!B5:C5</f>
        <v>EMERSON BALLÉN DUARTE (Conductor); DIEGO ANDRES MORENO CASTILLO (Parrillero)</v>
      </c>
      <c r="C6" s="48"/>
    </row>
    <row r="7" spans="1:3" ht="15" customHeight="1" x14ac:dyDescent="0.3">
      <c r="A7" s="5" t="s">
        <v>5</v>
      </c>
      <c r="B7" s="48" t="str">
        <f>'AUTOS  NOTA 322'!B6:C6</f>
        <v>LLAMADA EN GARANTIA</v>
      </c>
      <c r="C7" s="48"/>
    </row>
    <row r="8" spans="1:3" ht="15" customHeight="1" x14ac:dyDescent="0.3">
      <c r="A8" s="30" t="s">
        <v>117</v>
      </c>
      <c r="B8" s="48" t="str">
        <f>'AUTOS  NOTA 322'!B7:C8</f>
        <v>EMERSON BALLÉN DUARTE (Conductor); DIEGO ANDRES MORENO CASTILLO (Parrillero)</v>
      </c>
      <c r="C8" s="48"/>
    </row>
    <row r="9" spans="1:3" ht="19.2" customHeight="1" x14ac:dyDescent="0.3">
      <c r="A9" s="5" t="s">
        <v>118</v>
      </c>
      <c r="B9" s="48"/>
      <c r="C9" s="48"/>
    </row>
    <row r="10" spans="1:3" x14ac:dyDescent="0.3">
      <c r="A10" s="7" t="s">
        <v>82</v>
      </c>
      <c r="B10" s="102">
        <f>'AUTOS NOTA 324'!B20:C20</f>
        <v>116125757</v>
      </c>
      <c r="C10" s="102"/>
    </row>
    <row r="11" spans="1:3" x14ac:dyDescent="0.3">
      <c r="A11" s="7" t="s">
        <v>137</v>
      </c>
      <c r="B11" s="103">
        <f>'AUTOS NOTA 324'!B39:C39</f>
        <v>81288029.899999991</v>
      </c>
      <c r="C11" s="48"/>
    </row>
    <row r="12" spans="1:3" ht="28.8" x14ac:dyDescent="0.3">
      <c r="A12" s="7" t="s">
        <v>86</v>
      </c>
      <c r="B12" s="100"/>
      <c r="C12" s="101"/>
    </row>
    <row r="13" spans="1:3" ht="43.2" x14ac:dyDescent="0.3">
      <c r="A13" s="5" t="s">
        <v>87</v>
      </c>
      <c r="B13" s="48"/>
      <c r="C13" s="48"/>
    </row>
    <row r="14" spans="1:3" ht="43.2" x14ac:dyDescent="0.3">
      <c r="A14" s="5" t="s">
        <v>88</v>
      </c>
      <c r="B14" s="48"/>
      <c r="C14" s="48"/>
    </row>
    <row r="15" spans="1:3" x14ac:dyDescent="0.3">
      <c r="A15" s="5" t="s">
        <v>89</v>
      </c>
      <c r="B15" s="6"/>
      <c r="C15" s="6"/>
    </row>
    <row r="16" spans="1:3" x14ac:dyDescent="0.3">
      <c r="A16" s="7" t="s">
        <v>90</v>
      </c>
      <c r="B16" s="48"/>
      <c r="C16" s="48"/>
    </row>
    <row r="17" spans="1:3" x14ac:dyDescent="0.3">
      <c r="A17" s="6" t="s">
        <v>91</v>
      </c>
      <c r="B17" s="101"/>
      <c r="C17" s="101"/>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4140625" defaultRowHeight="14.4" x14ac:dyDescent="0.3"/>
  <cols>
    <col min="4" max="4" width="20.33203125" bestFit="1" customWidth="1"/>
    <col min="5" max="5" width="42.6640625" bestFit="1" customWidth="1"/>
    <col min="12" max="12" width="30.6640625" customWidth="1"/>
    <col min="13" max="13" width="16" customWidth="1"/>
  </cols>
  <sheetData>
    <row r="1" spans="1:15" x14ac:dyDescent="0.3">
      <c r="A1" s="9" t="s">
        <v>32</v>
      </c>
      <c r="B1" t="s">
        <v>35</v>
      </c>
      <c r="C1" s="9" t="s">
        <v>37</v>
      </c>
      <c r="D1" s="9" t="s">
        <v>92</v>
      </c>
      <c r="E1" s="3" t="s">
        <v>43</v>
      </c>
      <c r="F1" s="2" t="s">
        <v>75</v>
      </c>
      <c r="G1" s="4">
        <v>0</v>
      </c>
      <c r="H1" t="s">
        <v>13</v>
      </c>
      <c r="I1" t="s">
        <v>93</v>
      </c>
      <c r="K1" t="s">
        <v>119</v>
      </c>
      <c r="L1" s="29" t="s">
        <v>151</v>
      </c>
      <c r="M1" t="s">
        <v>94</v>
      </c>
      <c r="N1" t="s">
        <v>75</v>
      </c>
      <c r="O1" t="s">
        <v>141</v>
      </c>
    </row>
    <row r="2" spans="1:15" x14ac:dyDescent="0.3">
      <c r="A2" t="s">
        <v>94</v>
      </c>
      <c r="B2" t="s">
        <v>45</v>
      </c>
      <c r="C2" t="s">
        <v>95</v>
      </c>
      <c r="D2" s="2" t="s">
        <v>96</v>
      </c>
      <c r="E2" s="1" t="s">
        <v>97</v>
      </c>
      <c r="F2" s="2" t="s">
        <v>79</v>
      </c>
      <c r="G2" s="4">
        <v>0.7</v>
      </c>
      <c r="H2" t="s">
        <v>14</v>
      </c>
      <c r="I2" t="s">
        <v>98</v>
      </c>
      <c r="K2" t="s">
        <v>120</v>
      </c>
      <c r="L2" s="29" t="s">
        <v>121</v>
      </c>
      <c r="M2" t="s">
        <v>99</v>
      </c>
      <c r="N2" t="s">
        <v>77</v>
      </c>
      <c r="O2" t="s">
        <v>45</v>
      </c>
    </row>
    <row r="3" spans="1:15" x14ac:dyDescent="0.3">
      <c r="A3" t="s">
        <v>99</v>
      </c>
      <c r="C3" t="s">
        <v>100</v>
      </c>
      <c r="D3" s="2" t="s">
        <v>101</v>
      </c>
      <c r="E3" s="1" t="s">
        <v>102</v>
      </c>
      <c r="F3" s="2" t="s">
        <v>77</v>
      </c>
      <c r="G3" s="4">
        <v>0.3</v>
      </c>
      <c r="H3" t="s">
        <v>103</v>
      </c>
      <c r="I3" t="s">
        <v>104</v>
      </c>
      <c r="L3" s="29" t="s">
        <v>122</v>
      </c>
      <c r="M3" t="s">
        <v>105</v>
      </c>
      <c r="N3" t="s">
        <v>79</v>
      </c>
    </row>
    <row r="4" spans="1:15" x14ac:dyDescent="0.3">
      <c r="A4" t="s">
        <v>105</v>
      </c>
      <c r="C4" t="s">
        <v>38</v>
      </c>
      <c r="E4" s="1" t="s">
        <v>106</v>
      </c>
      <c r="H4" t="s">
        <v>107</v>
      </c>
      <c r="I4" t="s">
        <v>18</v>
      </c>
      <c r="L4" t="s">
        <v>123</v>
      </c>
    </row>
    <row r="5" spans="1:15" x14ac:dyDescent="0.3">
      <c r="A5" t="s">
        <v>108</v>
      </c>
      <c r="E5" s="1" t="s">
        <v>109</v>
      </c>
      <c r="H5" t="s">
        <v>110</v>
      </c>
      <c r="I5" t="s">
        <v>111</v>
      </c>
      <c r="L5" s="29" t="s">
        <v>124</v>
      </c>
    </row>
    <row r="6" spans="1:15" x14ac:dyDescent="0.3">
      <c r="E6" s="1" t="s">
        <v>112</v>
      </c>
      <c r="I6" t="s">
        <v>113</v>
      </c>
      <c r="L6" s="29" t="s">
        <v>152</v>
      </c>
    </row>
    <row r="7" spans="1:15" x14ac:dyDescent="0.3">
      <c r="E7" s="1" t="s">
        <v>114</v>
      </c>
      <c r="I7" t="s">
        <v>144</v>
      </c>
      <c r="L7" s="29" t="s">
        <v>125</v>
      </c>
    </row>
    <row r="8" spans="1:15" x14ac:dyDescent="0.3">
      <c r="E8" s="1" t="s">
        <v>115</v>
      </c>
      <c r="L8" s="29" t="s">
        <v>146</v>
      </c>
    </row>
    <row r="9" spans="1:15" x14ac:dyDescent="0.3">
      <c r="L9" s="29" t="s">
        <v>126</v>
      </c>
    </row>
    <row r="10" spans="1:15" x14ac:dyDescent="0.3">
      <c r="L10" s="29" t="s">
        <v>127</v>
      </c>
    </row>
    <row r="11" spans="1:15" x14ac:dyDescent="0.3">
      <c r="L11" s="29" t="s">
        <v>128</v>
      </c>
    </row>
    <row r="12" spans="1:15" x14ac:dyDescent="0.3">
      <c r="L12" s="29" t="s">
        <v>129</v>
      </c>
    </row>
    <row r="13" spans="1:15" x14ac:dyDescent="0.3">
      <c r="L13" s="29" t="s">
        <v>149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Tiffany Castaño Torres</cp:lastModifiedBy>
  <cp:revision/>
  <dcterms:created xsi:type="dcterms:W3CDTF">2020-12-07T14:41:17Z</dcterms:created>
  <dcterms:modified xsi:type="dcterms:W3CDTF">2024-04-29T23:58:24Z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