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codeName="ThisWorkbook"/>
  <mc:AlternateContent xmlns:mc="http://schemas.openxmlformats.org/markup-compatibility/2006">
    <mc:Choice Requires="x15">
      <x15ac:absPath xmlns:x15ac="http://schemas.microsoft.com/office/spreadsheetml/2010/11/ac" url="C:\Users\Tiffany Castaño\Downloads\"/>
    </mc:Choice>
  </mc:AlternateContent>
  <xr:revisionPtr revIDLastSave="0" documentId="13_ncr:1_{B2247397-3BA5-48BC-811A-AE71ED06D19E}" xr6:coauthVersionLast="47" xr6:coauthVersionMax="47" xr10:uidLastSave="{00000000-0000-0000-0000-000000000000}"/>
  <bookViews>
    <workbookView xWindow="-60" yWindow="48" windowWidth="11928" windowHeight="12240" firstSheet="1" activeTab="2" xr2:uid="{00000000-000D-0000-FFFF-FFFF00000000}"/>
  </bookViews>
  <sheets>
    <sheet name="AUTOS  NOTA 322" sheetId="1" r:id="rId1"/>
    <sheet name="AUTOS NOTA 321" sheetId="7" r:id="rId2"/>
    <sheet name="AUTOS NOTA 324" sheetId="8" r:id="rId3"/>
    <sheet name="TASACION " sheetId="10" state="hidden" r:id="rId4"/>
    <sheet name="AUTOS NOTA 325" sheetId="9" r:id="rId5"/>
    <sheet name="Hoja2" sheetId="6" state="hidden" r:id="rId6"/>
  </sheets>
  <externalReferences>
    <externalReference r:id="rId7"/>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0" i="8" l="1"/>
  <c r="B39" i="8" s="1"/>
  <c r="B10" i="9" l="1"/>
  <c r="B2" i="8" l="1"/>
  <c r="B2" i="9" s="1"/>
  <c r="B8" i="9" l="1"/>
  <c r="B7" i="9"/>
  <c r="B6" i="9"/>
  <c r="B5" i="9"/>
  <c r="B4" i="9"/>
  <c r="B3" i="9"/>
  <c r="B8" i="8"/>
  <c r="B7" i="8"/>
  <c r="B6" i="8"/>
  <c r="B5" i="8"/>
  <c r="B4" i="8"/>
  <c r="B3" i="8"/>
  <c r="B8" i="7"/>
  <c r="B4" i="7" l="1"/>
  <c r="B5" i="7"/>
  <c r="B6" i="7"/>
  <c r="B7" i="7"/>
  <c r="B3" i="7"/>
  <c r="B9" i="8"/>
  <c r="B11" i="9" l="1"/>
</calcChain>
</file>

<file path=xl/sharedStrings.xml><?xml version="1.0" encoding="utf-8"?>
<sst xmlns="http://schemas.openxmlformats.org/spreadsheetml/2006/main" count="252" uniqueCount="188">
  <si>
    <t>SOLICITUD DE ANTECEDENTES -ABOGADO EXTERNO-</t>
  </si>
  <si>
    <t>Radicado(23 digitos)</t>
  </si>
  <si>
    <t>Juzgado</t>
  </si>
  <si>
    <t>Demandado</t>
  </si>
  <si>
    <t xml:space="preserve">Demandante </t>
  </si>
  <si>
    <t>Tipo de vinculacion compañía</t>
  </si>
  <si>
    <t xml:space="preserve">Tipo de perjucio </t>
  </si>
  <si>
    <t xml:space="preserve">Domicilio </t>
  </si>
  <si>
    <t xml:space="preserve">Telefono </t>
  </si>
  <si>
    <t>Correo electronico</t>
  </si>
  <si>
    <t xml:space="preserve">Estado Civil </t>
  </si>
  <si>
    <t xml:space="preserve">Fecha de nacimiento </t>
  </si>
  <si>
    <t xml:space="preserve">Fecha de defuncion </t>
  </si>
  <si>
    <t xml:space="preserve">Situcion Laboral </t>
  </si>
  <si>
    <t xml:space="preserve">Ocupado-trabajador cuenta ajena </t>
  </si>
  <si>
    <t xml:space="preserve">Profesion </t>
  </si>
  <si>
    <t xml:space="preserve">Ingresos Netos </t>
  </si>
  <si>
    <t xml:space="preserve">Condicion </t>
  </si>
  <si>
    <t xml:space="preserve">Motociclista </t>
  </si>
  <si>
    <t>Fecha de los hechos</t>
  </si>
  <si>
    <t>Fecha de solicitud audiencia prejudicial</t>
  </si>
  <si>
    <t>Fecha de audiencia prejudicial</t>
  </si>
  <si>
    <t>AMPARO A AFECTAR</t>
  </si>
  <si>
    <t>Asegurado</t>
  </si>
  <si>
    <t>Nit Asegurado</t>
  </si>
  <si>
    <t>Placa vehículo asegurado (si aplica)</t>
  </si>
  <si>
    <t>Fecha de asignación</t>
  </si>
  <si>
    <t>Fecha de notificación</t>
  </si>
  <si>
    <t>REMISION DE ANTECEDENTES - ABOGADO INTERNO-</t>
  </si>
  <si>
    <t>SINIESTRO - APLICATIVO</t>
  </si>
  <si>
    <t>PÓLIZA</t>
  </si>
  <si>
    <t>VALOR ASEGURADO</t>
  </si>
  <si>
    <t>MODALIDAD</t>
  </si>
  <si>
    <t xml:space="preserve">VIGENCIA </t>
  </si>
  <si>
    <t xml:space="preserve">SINIESTRO DENTRO DE LA VIGENCIA? </t>
  </si>
  <si>
    <t>SI</t>
  </si>
  <si>
    <t>CARTERA A DÍA</t>
  </si>
  <si>
    <t>COASEGURO</t>
  </si>
  <si>
    <t>PROPIO</t>
  </si>
  <si>
    <t xml:space="preserve">ASEGURADORAS  </t>
  </si>
  <si>
    <t xml:space="preserve">% DE PARTICIPACION </t>
  </si>
  <si>
    <t>REASEGURO- SUPERA LOS $500M-</t>
  </si>
  <si>
    <t>LARGE GLOSSES</t>
  </si>
  <si>
    <t>MOTIVO DE LA DEMANDA</t>
  </si>
  <si>
    <t xml:space="preserve">OFRECIENTO AUTOS </t>
  </si>
  <si>
    <t>NO</t>
  </si>
  <si>
    <t>OFRECIENTO VALOR</t>
  </si>
  <si>
    <t xml:space="preserve">RECOSTRUCCION ACCIDENTE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</si>
  <si>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</si>
  <si>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</si>
  <si>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</si>
  <si>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</si>
  <si>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</si>
  <si>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</si>
  <si>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Ausencia de prueba del hecho generador de responsabilidad.</t>
  </si>
  <si>
    <t>• Aplicación de la limitación de responsabilidad por razón del deducible a cargo del asegurado.</t>
  </si>
  <si>
    <t>• Exclusiones  de confomidad a la Póliza</t>
  </si>
  <si>
    <t>Otras</t>
  </si>
  <si>
    <t>OBJECION -Marque con una (x)</t>
  </si>
  <si>
    <t>No prueba de responsabilidad.</t>
  </si>
  <si>
    <t>Fuerza mayor y caso fortuito.</t>
  </si>
  <si>
    <t>Culpa exclusiva de un tercero.</t>
  </si>
  <si>
    <t>Culpa exclusiva de la víctima</t>
  </si>
  <si>
    <t>Exclusiones de póliza</t>
  </si>
  <si>
    <t>Vehículo no asegurado</t>
  </si>
  <si>
    <t>Interes asegurable</t>
  </si>
  <si>
    <t>Prescripción de las acciones derivadas del contrato de seguros</t>
  </si>
  <si>
    <t>Infraseguro</t>
  </si>
  <si>
    <t>INFORME INICIAL-ABOGADO EXTERNO-</t>
  </si>
  <si>
    <t>Valor de las pretensiones totales de la demanda (en pesos no en SMMLV)</t>
  </si>
  <si>
    <t>Perjuicios reclamados  (en pesos no en SMMLV)</t>
  </si>
  <si>
    <t>Patrimoniales</t>
  </si>
  <si>
    <t>Lucro Cesante</t>
  </si>
  <si>
    <t>Daño Emergente</t>
  </si>
  <si>
    <t>Extrapatrimoniales</t>
  </si>
  <si>
    <t>PROBABLE</t>
  </si>
  <si>
    <t>DAÑOS MATERIALES</t>
  </si>
  <si>
    <t>EVENTUAL</t>
  </si>
  <si>
    <t>Clasificación Contingencia</t>
  </si>
  <si>
    <t>REMOTO</t>
  </si>
  <si>
    <t>Concepto del Abogado sobre la Contingencia:(Se debe indicar las razones por las cuales se considera que el proceso es Eventual Remoto o Probable.)</t>
  </si>
  <si>
    <t>Valor Contingencia: ( en pesos). Cuanto vale perder o negociar el caso por un valor que debe estar dentro del valor asegurado( con criterios jurisprudenciales)</t>
  </si>
  <si>
    <t>VALOR CONTINGENCIA</t>
  </si>
  <si>
    <t>Reserva propuesta</t>
  </si>
  <si>
    <t>Defensa de la Aseguradora: (Enumerar y enunciar las excepciones propuestas demanda y/o llamamiento )</t>
  </si>
  <si>
    <t>INFORME ABOGADO INTERNO</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</si>
  <si>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</si>
  <si>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</si>
  <si>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</si>
  <si>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</si>
  <si>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</si>
  <si>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</si>
  <si>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CLASE DE REASEGURO</t>
  </si>
  <si>
    <t>Acompañante motorista</t>
  </si>
  <si>
    <t>OCURRENCIA</t>
  </si>
  <si>
    <t>CEDIDO</t>
  </si>
  <si>
    <t>FACULTATIVO</t>
  </si>
  <si>
    <t xml:space="preserve">Objetado por la Compañía </t>
  </si>
  <si>
    <t xml:space="preserve">Ciclista </t>
  </si>
  <si>
    <t>CLAIMS MADE</t>
  </si>
  <si>
    <t>ACEPTADO</t>
  </si>
  <si>
    <t>AUTOMATICO</t>
  </si>
  <si>
    <t>Pretensiones elevadas- reclamación Compañía</t>
  </si>
  <si>
    <t>Ocupado - Autonomo</t>
  </si>
  <si>
    <t>Cliclista vehículo</t>
  </si>
  <si>
    <t>SUNSET</t>
  </si>
  <si>
    <t>Ofrecimiento muy bajo-reclamación Compañía</t>
  </si>
  <si>
    <t xml:space="preserve">Tareas del hogar </t>
  </si>
  <si>
    <t>DESCUBREMIENTO</t>
  </si>
  <si>
    <t xml:space="preserve">Nuevos reclamantes </t>
  </si>
  <si>
    <t>Pendiente acceder al mercado laboral -pedir a nino</t>
  </si>
  <si>
    <t>Ocupante vehículo</t>
  </si>
  <si>
    <t>Respuesta extemporanea</t>
  </si>
  <si>
    <t>Pasajero servicio publico</t>
  </si>
  <si>
    <t xml:space="preserve">Sin reclamación previa </t>
  </si>
  <si>
    <t xml:space="preserve">Vida/RC medica- aviso de siniestro sin tramite </t>
  </si>
  <si>
    <t>Daño moral</t>
  </si>
  <si>
    <t>Daño a la Salud que podría interpretarse como daño a la vida de relación</t>
  </si>
  <si>
    <t>INTERVINIENTE</t>
  </si>
  <si>
    <t>CONTINGENCIA</t>
  </si>
  <si>
    <t>LLAMADA EN GARANTIA</t>
  </si>
  <si>
    <t>DEMANDA DIRECTA</t>
  </si>
  <si>
    <t>RCE HOMICIDIO</t>
  </si>
  <si>
    <t>RCE HOMICIDIO-LESION</t>
  </si>
  <si>
    <t>RCE + DAÑOS MATERIALES</t>
  </si>
  <si>
    <t>RCC HOMICIDIO</t>
  </si>
  <si>
    <t>RCC HOMICIDIO-LESION</t>
  </si>
  <si>
    <t>PERDIDA PARCIAL DAÑOS</t>
  </si>
  <si>
    <t>PÉRDIDA PARCIAL HURTO</t>
  </si>
  <si>
    <t>PÉRDIDA TOTAL DAÑOS</t>
  </si>
  <si>
    <t>SUSTRACCIÓN TOTAL</t>
  </si>
  <si>
    <t xml:space="preserve">Numero de identificacion </t>
  </si>
  <si>
    <t>Numero de Lesionados y/o fallecidos  según IPAT</t>
  </si>
  <si>
    <t>No. Póliza vinculada</t>
  </si>
  <si>
    <r>
      <t xml:space="preserve">Fecha de contestacion 
*Recomendación: </t>
    </r>
    <r>
      <rPr>
        <sz val="11"/>
        <color theme="1"/>
        <rFont val="Calibri"/>
        <family val="2"/>
        <scheme val="minor"/>
      </rPr>
      <t>Fecha máxima para contestar la demanda acorde a lo estiúlado en la norma.</t>
    </r>
  </si>
  <si>
    <t>OTROS</t>
  </si>
  <si>
    <t>DEDUCIBLE</t>
  </si>
  <si>
    <t>INTERVINIENTE -Nombre de lesionado o muerto (s) del proceso</t>
  </si>
  <si>
    <t>Reserva CIA</t>
  </si>
  <si>
    <t xml:space="preserve">COMENTARIOS </t>
  </si>
  <si>
    <t xml:space="preserve">VISTO BUENO ABOGADO INTERNO </t>
  </si>
  <si>
    <t>VISTO BUENO ABOGADO INTERNO?</t>
  </si>
  <si>
    <t xml:space="preserve">SI </t>
  </si>
  <si>
    <t>ALLIANZ</t>
  </si>
  <si>
    <t xml:space="preserve">Edad al momento del siniestro </t>
  </si>
  <si>
    <t>Peaton</t>
  </si>
  <si>
    <r>
      <t>Breve resumen de los hechos
*Recomendaciones:</t>
    </r>
    <r>
      <rPr>
        <sz val="11"/>
        <color theme="1"/>
        <rFont val="Calibri"/>
        <family val="2"/>
        <scheme val="minor"/>
      </rPr>
      <t xml:space="preserve"> Establecer las circunstancias de tiempo, modo y lugar, fecha del siniestro, placa del vh asegurado y terceros afectados, nombres de los lesionados (pcl-entidad que emite la pcl- días de incapacidad, lesiones) y muertos. Dentro del material probatorio identificar el grado de responsabilidad (IPAT, fallo contravencional). Procure no transcribir los hechos de la demanda, este espacio tiene como finalidad mostrar un panorama de los hechos.</t>
    </r>
  </si>
  <si>
    <t>RCE DAÑOS MATERIALES</t>
  </si>
  <si>
    <t>DAÑOS VEHICULO ASEGURADO</t>
  </si>
  <si>
    <t>Observaciones sobre el valor de la contingencia: (Se debe explicar como se aterrizaron las pretensiones.) si el caso es de daños indicar el valor comercial del vh</t>
  </si>
  <si>
    <t>NO APLICA</t>
  </si>
  <si>
    <t>COASEGURO RETENCION ALLIANZ (%)</t>
  </si>
  <si>
    <t xml:space="preserve">RCE LESIONES </t>
  </si>
  <si>
    <t>RCC LESIONES</t>
  </si>
  <si>
    <t>CONCURRENCIA</t>
  </si>
  <si>
    <r>
      <t xml:space="preserve">INDIQUE LA PLACA- </t>
    </r>
    <r>
      <rPr>
        <sz val="11"/>
        <color rgb="FFFF0000"/>
        <rFont val="Calibri"/>
        <family val="2"/>
        <scheme val="minor"/>
      </rPr>
      <t>SUSTITUYA</t>
    </r>
  </si>
  <si>
    <t>022782227/0</t>
  </si>
  <si>
    <t>MARIO ANDRS PULIDO GMEZ</t>
  </si>
  <si>
    <t>UTR-255</t>
  </si>
  <si>
    <t>JUZGADO CIVIL DEL CIRCUITO DE UBATÉ</t>
  </si>
  <si>
    <t xml:space="preserve">MARIO ANDRES PULIDO GOMEZ </t>
  </si>
  <si>
    <t>EMERSON BALLÉN DUARTE (Conductor); DIEGO ANDRES MORENO CASTILLO (Parrillero)</t>
  </si>
  <si>
    <t>1076661533; 1057594089</t>
  </si>
  <si>
    <t>Finca Miraflores, Vereda las brisas, Ubaté; Finca san Miguel, Vereda Tivita, Capellanía, Fuquene.</t>
  </si>
  <si>
    <t>3208724051; 3115825733.</t>
  </si>
  <si>
    <t>gyasgu@hotmail.com; diegoandresmorenocastillo@gmail.com.</t>
  </si>
  <si>
    <t>Soltero(s)</t>
  </si>
  <si>
    <t>26 años ; 27 años</t>
  </si>
  <si>
    <t>No aplica</t>
  </si>
  <si>
    <t>Sin datos ; 29 de diciembre de 1993</t>
  </si>
  <si>
    <t>Sin datos</t>
  </si>
  <si>
    <t>$908526 c/u</t>
  </si>
  <si>
    <t>24 de mayo de 2021</t>
  </si>
  <si>
    <t>Audiencia de conciliación en Proceso Penal el 22 de marzo de 2022</t>
  </si>
  <si>
    <t>1. El 24 de mayo de 2021 se presentó un accidente de tránsito entre el vehículo de placas JNH21, conducido por el señor EMERSON BALLEN y cuyo pasajero era el señor DIEGO ANDRES MORENO; y el vehículo de placas URT255 conducido por el señor MARIO ANDRES PULIDO GOMEZ, en la vía que conduce de UBATE a CUCUNUBA. Con ocasión a este hecho los señores BALLEN y MORENO, sufieron lesiones que requirieron atención médica.
2. Como consecuencia del accidente el señor BALLEN tuvo una incapacidad provisional inicial de 50 días, y una incapacidad médico legal definitiva por el mismo número de días por defomidad física de carácter permanente, perturbación funcional del sistema oseoarticular de carácter permanente, y perturbación funcional de miembro superior izquierdo de carácter permanente.
3. Como consecuencia del accidente el señor MORENO tuvo una incapacidad provisional inicial de 45 días, y una incapacidad médico legal definitiva por el mismo número de días por defomidad física de carácter permanente, perturbación funcional de miembro superior izquierdo de carácter permanente secundario a luzación acromio clavicular, y perturbación funcional de miembro inferior derecho de carácter permanente secundario a fascitis plantar.
4. Para el momento del accidente, los señores BALLEN y MORENO se encontraban vinculados a la compañía INVERSIONES RODRIGUEZ LTDA., devengando un salario mínimo mensual vigente, equivalente a la suma de $908.526.
5. El señor EMERSON BALLEN y DIEGO MORENO, presuntamente cuenta con una pérdida de capacidad laboral del 50% a causa del accidente, conforme con lo dictaminado por la Junta Regional de Calificación de Invalidez de Bogotá y Cundinamarca.
6. Dentro del IPAT que fue elaborado como consecuencia del accidente, no se imputa responsabilidad al vehículo asegurado, ni se consigna hipotesis de accidente atribuible a alguno de los sujetos viales.</t>
  </si>
  <si>
    <t>23 de abril de 2024</t>
  </si>
  <si>
    <t>25-843-31-03-001-2023-00003-00</t>
  </si>
  <si>
    <t>08 de septiembre de 2023</t>
  </si>
  <si>
    <t>01 de abril de 2024</t>
  </si>
  <si>
    <t>APJ32323-102141871</t>
  </si>
  <si>
    <t>022782227 / 0</t>
  </si>
  <si>
    <t>2/11/2020 hasta las 24:00 horas del
11/11/2021.</t>
  </si>
  <si>
    <t>NP</t>
  </si>
  <si>
    <t>X</t>
  </si>
  <si>
    <t>Daño a la vida en relación</t>
  </si>
  <si>
    <t>1. ARGUMENTOS DE DEFENSA FRENTE A LA CONTESTACIÓN DE LA DEMANDA:
1.1. EXCEPCIONES PLANTEADAS POR QUIEN FORMULÓ EL LLAMAMIENTO EN GARANTÍA A MI REPRESENTADA.
1.2. INEXISTENCIA DE RESPONSABILIDAD A CARGO DE LOS DEMANDADOS POR LA FALTA DE ACREDITACIÓN DEL NEXO CAUSAL.
1.3. REDUCCIÓN DE LA EVENTUAL INDEMNIZACIÓN COMO CONSECUENCIA DE LA INCIDENCIA DE LA CONDUCTA DE LA VÍCTIMA EN LA PRODUCCIÓN DEL DAÑO.
1.4. ANULACIÓN DE LA PRESUNCIÓN DE CULPA POR LA CONCURRENCIA DE ACTIVIDADES PELIGROSAS
1.5. IMPROCEDENCIA DEL RECONOCIMIENTO DEL DAÑO MORAL POR TASACIÓN EXORBITANTE DEL PERJUICIO.
1.6. IMPROCEDENCIA DEL RECONOCIMIENTO Y FALTA DE PRUEBA DEL DAÑO EMERGENTE
1.7. IMPROCEDENCIA DEL RECONOCIMIENTO DE LUCRO CESANTE
1.8. IMPROCEDENCIA Y TASACIÓN EXORBITANTE DEL DAÑO A LA VIDA EN RELACIÓN
1.9. GENÉRICA O INNOMINADA
2. ARGUMENTOS DE DEFENSA FRENTE AL LLAMAMIENTO EN GARANTÍA:
2.1. NO EXISTE OBLIGACIÓN INDEMNIZATORIA A CARGO DE ALLIANZ SEGUROS S.A., TODA VEZ QUE NO SE HA REALIZADO EL RIESGO ASEGURADO EN LA PÓLIZA
2.2. RIESGOS EXPRESAMENTE EXCLUIDOS EN LA PÓLIZA DE SEGURO.
2.3. CARÁCTER MERAMENTE INDEMNIZATORIO QUE REVISTEN LOS CONTRATOS DE SEGUROS.
2.4.  LA PÓLIZA NEGOCIO EMPRESARIAL No. 022487196/0 SOLO OPERA EN EXCESO A LA PÓLIZA DE AUTOS QUE DEBÍA AMPARAR AL VEHÍCULO ASEGURADO.
2.5. EN CUALQUIER CASO, DE NINGUNA FORMA SE PODRÁ EXCEDER EL LÍMITE DEL VALOR ASEGURADO.
2.6. DISPONIBILIDAD DE LA SUMA ASEGURADA
2.7. PRESCRIPCIÓN DE LAS ACCIONES DERIVADAS DEL CONTRATO DE SEGURO.
2.8. GENÉRICA O INNOMINADA</t>
  </si>
  <si>
    <t>La contingencia se califica como PROBABLE, toda vez que a través de Informe Técnico Pericial de Reconstrucción de Accidente de Tránsito No. 220632319 del 22 de junio de 2022 se concluyó como causa fundamental del accidente, la contravención de las normas de tránsito por parte del vehículo asegurado de placas UTR 255.
Lo primero que debe tomarse en consideración es que la Póliza Seguro de Automóviles Individual Livianos Particulares No. 022782227/0, cuyo asegurado es el señor Marío Andrés Pulido Gómez , presta cobertura material y temporal, de conformidad con los hechos y pretensiones expuestas en el líbelo de la demanda. Frente a la cobertura temporal, debe señalarse que la ocurrencia del accidente de tránsito (24 de mayo de 2021) se encuentra dentro de la limitación temporal de la Póliza en mención comprendida desde el 12 de noviembre de 2020 hasta el 11 de noviembre de 2021, bajo la modalidad de ocurrencia. Aunado a ello, presta cobertura material en tanto ampara la Responsabilidad Civil Extracontractual, pretensión que se le endilga al extremo pasivo. 
Por otro lado, frente a la responsabilidad del asegurado, debe mencionarse que conforme con el Informe Técnico Pericial de Reconstrucción de Accidente de Tránsito No. 220632319 del 22 de junio de 2022, por parte de los técnicos de IRS VIAL, se concluyó como causa fundamental del accidente, la contravención de las normas de tránsito por parte del vehículo asegurado de placas UTR 255, correspondientes a no encontrarse atento a los elementos presentes en la vía y a no tomar las precauciones para ingresar a una calzada. Situación que conlleva a inferir que la responsabilida recae sobre el asegurado.
Lo anterior, sin perjuicio del carácter contingente del proceso.</t>
  </si>
  <si>
    <t>Como liquidación objetiva de perjuicios se llegó a $120.552.780. Lo anterior, con base en los siguientes fundamentos jurídicos: 
1. Perjuicios morales: Se tomó como daño moral la suma de $10.000.000 para la víctima directa, el señor Emerson Ballen Duarte.  Este valor se fijó teniendo en cuenta que la jurisprudencia de la Corte Suprema de Justicia (Sentencia del 23/05/2018, MP: Aroldo Wilson Quiroz) ha establecido que en caso de daños permanentes con comprobada trascendencia en la vida de la víctima constituyen fundamento para el reconocimiento de esta tipología de daño, así como de acuerdo con la valoración médica de daños corporales efectuada por parte de JPS CONSULTORES S.A.S., a través de la cual se determinó una calificación PCL estimada según valoración documental del 10.00%. 
Ahora bien, en lo que se refiere a su hijo, el menor Erick Thomas Ballen Rincón, no se reconocerá cifra alguna, partiendo de la ausencia de prueba sobre la afectación emocional o psicologíca frente a las lesiones sufridas por parte de su padre. Sobre el cual se desconoce si reside en comunidad con el menor. 
1.1.Se tomó como daño moral la suma de $3.000.000 para la víctima directa, el señor Diego Andres Moreno Castillo.  Este valor se fijó teniendo en cuenta que la jurisprudencia de la Corte Suprema de Justicia (Sentencia del 23/05/2018, MP: Aroldo Wilson Quiroz) ha establecido que en caso de daños permanentes con comprobada trascendencia en la vida de la víctima constituyen fundamento para el reconocimiento de esta tipología de daño, así como de acuerdo con la valoración médica de daños corporales efectuada por parte de JPS CONSULTORES S.A.S., a través de la cual se determinó una calificación PCL estimada según valoración documental del 3.00%
Ahora bien, en lo que se refiere a su hijo, el menor Juan Diego Moreno Suarez, no se reconocerá cifra alguna, partiendo de la ausencia de prueba sobre la afectación emocional o psicologíca frente a las lesiones sufridas por parte de su padre. Sobre el cual se desconoce si reside en comunidad con el menor. 
2. Daño a la vida en relación: Se tomó como daño a la vida en relación la suma de $10.000.000, en favor del señor Emerson Ballen Duarte, teniendo en cuenta la valoración médica de daños corporales efectuada por parte de JPS CONSULTORES S.A.S., a través de la cual se determinó una calificación PCL estimada según valoración documental del 10.00%.  En aplicación del criterio de proporcionalidad de acuerdo con lo expuesto y en atención al criterio jurisprudencial de la Corte Suprema de Justicia (Sentencia del 12/11/2019, Rad: 73001-31-03-002-2009-00114-01), en la que se ha cuantificado el daño a la vida en relación en 50 S.M.M.L.V.  cuando se presentan lesiones que superan el 50 % de pérdida de capacidad laboral.
2.1.Daño a la vida en relación: Se tomó como daño a la vida en relación la suma de $3.000.000 para la víctima directa, el señor Diego Andres Moreno Castillo, teniendo en cuenta la valoración médica de daños corporales efectuada por parte de JPS CONSULTORES S.A.S., a través de la cual se determinó una calificación PCL estimada según valoración documental del 3.00%.  En aplicación del criterio de proporcionalidad de acuerdo con lo expuesto y en atención al criterio jurisprudencial de la Corte Suprema de Justicia (Sentencia del 12/11/2019, Rad: 73001-31-03-002-2009-00114-01), en la que se ha cuantificado el daño a la vida en relación en 50 S.M.M.L.V.  cuando se presentan lesiones que superan el 50 % de pérdida de capacidad laboral.
3. Daño emergente: Por este concepto, de la revisión probatoria documental arrimada al proceso, es posible identificar que frente a la inmovilización del vehículo tipo motocicleta como consecuencia del accidente de tránsito, se generaron por derechos en la Secretaría de Movilidad y Patios, un rubro total por la suma de $ 1.683.728 soportado a través de recibos de pago con sello de entidad bancaria. En el mismo sentido, se identifica que por servicio de grua fue generada la Factura Electrónica de Venta No. 564 por valor de $192.200. Se advierte que frente a la suma pretendida por el extremo actor, concerniente a los rubros de transporte que alega el demandante, no se reconocen, en el entendido que no fue soportado suficientemente a través de elementos probatorios y aquellos en lo que pretenden fundarse corresponden a cotizaciones.
4. Lucro cesante: No se reconocerá ninguna la suma pretendida por concepto de lucro cesante, toda vez que a partir de las documentales arrimadas por el extremo actor al proceso, no se logró soportar una relación laboral de la cual se ocasionara una ganancia o ingreso monetario de carácter fijo. No obstante, teniendo en cuenta que, si bien no acreditaron los ingresos devengados, lo cierto es que siguiendo los criterios jurisprudenciales de la Corte Suprema de Justicia se tendrán en cuenta la suma de 1 SMLMV a la fecha del accidente, para el cálculo del lucro cesante, de la siguiente manera: (i) En favor del señor Emerson Ballen Duarte, teniendo de presente la incapacidad de 50 días otorgada por parte de Medicina Legal, el monto total de $74.850.045. (ii)En favor del señor Diego Andrés Moreno Castillo, teniendo de presente la incapacidad de 45 días otorgada por parte de Medicina Legal, el monto total de $21.826.807.
5. Frente al deducible, para el caso que nos ocupa no aplica deducible frente al amparo de RCE.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</si>
</sst>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 #,##0;[Red]\-&quot;$&quot;\ #,##0"/>
    <numFmt numFmtId="42" formatCode="_-&quot;$&quot;\ * #,##0_-;\-&quot;$&quot;\ * #,##0_-;_-&quot;$&quot;\ * &quot;-&quot;_-;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u/>
      <sz val="11"/>
      <color theme="10"/>
      <name val="Calibri"/>
      <family val="2"/>
      <scheme val="minor"/>
    </font>
    <font>
      <sz val="11"/>
      <color rgb="FFFF0000"/>
      <name val="Calibri"/>
      <family val="2"/>
      <scheme val="minor"/>
    </font>
  </fonts>
  <fills count="8">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s>
  <cellStyleXfs count="4">
    <xf numFmtId="0" fontId="0" fillId="0" borderId="0"/>
    <xf numFmtId="42" fontId="1" fillId="0" borderId="0" applyFont="0" applyFill="0" applyBorder="0" applyAlignment="0" applyProtection="0"/>
    <xf numFmtId="9" fontId="1" fillId="0" borderId="0" applyFont="0" applyFill="0" applyBorder="0" applyAlignment="0" applyProtection="0"/>
    <xf numFmtId="0" fontId="7" fillId="0" borderId="0" applyNumberFormat="0" applyFill="0" applyBorder="0" applyAlignment="0" applyProtection="0"/>
  </cellStyleXfs>
  <cellXfs count="104">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0" fontId="0" fillId="0" borderId="1" xfId="0" applyBorder="1" applyAlignment="1">
      <alignment horizontal="justify" vertical="top"/>
    </xf>
    <xf numFmtId="0" fontId="2" fillId="0" borderId="1" xfId="0"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center" vertical="top"/>
    </xf>
    <xf numFmtId="0" fontId="0" fillId="0" borderId="1" xfId="0" applyBorder="1" applyAlignment="1">
      <alignment vertical="top" wrapText="1"/>
    </xf>
    <xf numFmtId="0" fontId="6" fillId="0" borderId="1" xfId="0" applyFont="1" applyBorder="1" applyAlignment="1">
      <alignment vertical="top" wrapText="1"/>
    </xf>
    <xf numFmtId="0" fontId="0" fillId="0" borderId="3" xfId="0" applyBorder="1" applyAlignment="1">
      <alignment vertical="top" wrapText="1"/>
    </xf>
    <xf numFmtId="0" fontId="0" fillId="7" borderId="1" xfId="0" applyFill="1" applyBorder="1" applyAlignment="1">
      <alignment vertical="top" wrapText="1"/>
    </xf>
    <xf numFmtId="0" fontId="0" fillId="7" borderId="1" xfId="0" applyFill="1" applyBorder="1" applyAlignment="1">
      <alignment vertical="top"/>
    </xf>
    <xf numFmtId="0" fontId="0" fillId="7" borderId="3" xfId="0" applyFill="1" applyBorder="1" applyAlignment="1">
      <alignment horizontal="center"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9" fontId="0" fillId="0" borderId="0" xfId="2" applyFont="1"/>
    <xf numFmtId="9" fontId="0" fillId="0" borderId="0" xfId="0" applyNumberFormat="1"/>
    <xf numFmtId="0" fontId="5" fillId="2" borderId="8" xfId="0" applyFont="1" applyFill="1" applyBorder="1" applyAlignment="1">
      <alignment horizontal="justify" vertical="top"/>
    </xf>
    <xf numFmtId="42" fontId="0" fillId="0" borderId="0" xfId="0" applyNumberFormat="1"/>
    <xf numFmtId="9" fontId="0" fillId="0" borderId="0" xfId="1" applyNumberFormat="1" applyFont="1"/>
    <xf numFmtId="0" fontId="2" fillId="7" borderId="1" xfId="0" applyFont="1" applyFill="1" applyBorder="1" applyAlignment="1">
      <alignment horizontal="justify" vertical="top" wrapText="1"/>
    </xf>
    <xf numFmtId="42" fontId="2" fillId="7" borderId="1" xfId="1" applyFont="1" applyFill="1" applyBorder="1" applyAlignment="1">
      <alignment horizontal="justify" vertical="top" wrapText="1"/>
    </xf>
    <xf numFmtId="0" fontId="0" fillId="0" borderId="0" xfId="0" applyAlignment="1">
      <alignment horizontal="left"/>
    </xf>
    <xf numFmtId="0" fontId="2" fillId="0" borderId="2" xfId="0" applyFont="1" applyBorder="1" applyAlignment="1">
      <alignment horizontal="justify" vertical="top" wrapText="1"/>
    </xf>
    <xf numFmtId="42" fontId="0" fillId="0" borderId="1" xfId="1" applyFont="1" applyBorder="1" applyAlignment="1" applyProtection="1">
      <alignment horizontal="justify" vertical="top"/>
      <protection locked="0"/>
    </xf>
    <xf numFmtId="9" fontId="0" fillId="0" borderId="1" xfId="2" applyFont="1" applyBorder="1" applyAlignment="1" applyProtection="1">
      <alignment horizontal="center" vertical="top"/>
      <protection locked="0"/>
    </xf>
    <xf numFmtId="42" fontId="0" fillId="0" borderId="1" xfId="1" applyFont="1" applyBorder="1" applyAlignment="1" applyProtection="1">
      <alignment horizontal="center"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2" xfId="0" applyFont="1" applyBorder="1" applyAlignment="1" applyProtection="1">
      <alignment horizontal="justify" vertical="top" wrapText="1"/>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42" fontId="4" fillId="7" borderId="1" xfId="1"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3" fillId="2" borderId="4" xfId="0" applyFont="1" applyFill="1" applyBorder="1" applyAlignment="1" applyProtection="1">
      <alignment horizontal="center" vertical="top"/>
      <protection locked="0"/>
    </xf>
    <xf numFmtId="0" fontId="0" fillId="7" borderId="1" xfId="0" applyFill="1" applyBorder="1" applyAlignment="1">
      <alignment horizontal="justify" vertical="top" wrapText="1"/>
    </xf>
    <xf numFmtId="0" fontId="0" fillId="7" borderId="1" xfId="0" applyFill="1" applyBorder="1" applyAlignment="1">
      <alignment horizontal="justify" vertical="top"/>
    </xf>
    <xf numFmtId="15" fontId="0" fillId="7" borderId="1" xfId="0" applyNumberFormat="1" applyFill="1" applyBorder="1" applyAlignment="1">
      <alignment horizontal="justify" vertical="top" wrapText="1"/>
    </xf>
    <xf numFmtId="0" fontId="0" fillId="0" borderId="1" xfId="0" applyBorder="1" applyAlignment="1">
      <alignment horizontal="justify" vertical="top" wrapText="1"/>
    </xf>
    <xf numFmtId="0" fontId="7" fillId="0" borderId="1" xfId="3" applyBorder="1" applyAlignment="1">
      <alignment horizontal="justify" vertical="top" wrapText="1"/>
    </xf>
    <xf numFmtId="0" fontId="0" fillId="0" borderId="1" xfId="0" applyBorder="1" applyAlignment="1">
      <alignment horizontal="justify" vertical="top"/>
    </xf>
    <xf numFmtId="14" fontId="0" fillId="0" borderId="1" xfId="0" applyNumberFormat="1" applyBorder="1" applyAlignment="1">
      <alignment horizontal="justify" vertical="top"/>
    </xf>
    <xf numFmtId="14" fontId="0" fillId="7" borderId="2" xfId="0" applyNumberFormat="1" applyFill="1" applyBorder="1" applyAlignment="1">
      <alignment horizontal="justify" vertical="top"/>
    </xf>
    <xf numFmtId="0" fontId="0" fillId="7" borderId="3" xfId="0" applyFill="1" applyBorder="1" applyAlignment="1">
      <alignment horizontal="justify" vertical="top"/>
    </xf>
    <xf numFmtId="0" fontId="3" fillId="2" borderId="6" xfId="0" applyFont="1" applyFill="1" applyBorder="1" applyAlignment="1">
      <alignment horizontal="center" vertical="top"/>
    </xf>
    <xf numFmtId="0" fontId="0" fillId="0" borderId="2" xfId="0" applyBorder="1" applyAlignment="1">
      <alignment horizontal="justify" vertical="top"/>
    </xf>
    <xf numFmtId="0" fontId="0" fillId="0" borderId="3" xfId="0" applyBorder="1" applyAlignment="1">
      <alignment horizontal="justify" vertical="top"/>
    </xf>
    <xf numFmtId="6" fontId="0" fillId="0" borderId="1" xfId="1" applyNumberFormat="1" applyFont="1" applyBorder="1" applyAlignment="1">
      <alignment horizontal="justify" vertical="top" wrapText="1"/>
    </xf>
    <xf numFmtId="42" fontId="0" fillId="0" borderId="1" xfId="1" applyFont="1" applyBorder="1" applyAlignment="1">
      <alignment horizontal="justify" vertical="top" wrapText="1"/>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2" fillId="7" borderId="1" xfId="0" applyFont="1" applyFill="1" applyBorder="1" applyAlignment="1">
      <alignment horizontal="justify" vertical="top" wrapText="1"/>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4" fillId="2" borderId="4" xfId="0" applyFont="1" applyFill="1" applyBorder="1" applyAlignment="1">
      <alignment horizontal="justify" vertical="top"/>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7" borderId="5" xfId="0" applyFill="1" applyBorder="1" applyAlignment="1">
      <alignment horizontal="left" vertical="top"/>
    </xf>
    <xf numFmtId="0" fontId="0" fillId="7" borderId="7" xfId="0" applyFill="1" applyBorder="1" applyAlignment="1">
      <alignment horizontal="left" vertical="top"/>
    </xf>
    <xf numFmtId="0" fontId="0" fillId="7" borderId="12" xfId="0" applyFill="1" applyBorder="1" applyAlignment="1">
      <alignment horizontal="left" vertical="top"/>
    </xf>
    <xf numFmtId="0" fontId="0" fillId="7" borderId="8" xfId="0" applyFill="1" applyBorder="1" applyAlignment="1">
      <alignment horizontal="left" vertical="top"/>
    </xf>
    <xf numFmtId="0" fontId="0" fillId="7" borderId="13" xfId="0" applyFill="1" applyBorder="1" applyAlignment="1">
      <alignment horizontal="left" vertical="top"/>
    </xf>
    <xf numFmtId="0" fontId="0" fillId="7" borderId="14" xfId="0" applyFill="1" applyBorder="1" applyAlignment="1">
      <alignment horizontal="left" vertical="top"/>
    </xf>
    <xf numFmtId="0" fontId="4" fillId="2" borderId="4" xfId="0" applyFont="1" applyFill="1" applyBorder="1" applyAlignment="1">
      <alignment horizontal="center" vertical="top"/>
    </xf>
    <xf numFmtId="0" fontId="0" fillId="0" borderId="2" xfId="0" applyBorder="1" applyAlignment="1">
      <alignment horizontal="left" vertical="top" wrapText="1"/>
    </xf>
    <xf numFmtId="0" fontId="0" fillId="0" borderId="3" xfId="0" applyBorder="1" applyAlignment="1">
      <alignment horizontal="left" vertical="top" wrapText="1"/>
    </xf>
    <xf numFmtId="42" fontId="0" fillId="0" borderId="2" xfId="1" applyFont="1" applyBorder="1" applyAlignment="1">
      <alignment horizontal="center" vertical="top"/>
    </xf>
    <xf numFmtId="42" fontId="0" fillId="0" borderId="3" xfId="1" applyFont="1" applyBorder="1" applyAlignment="1">
      <alignment horizontal="center"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5" fillId="6" borderId="11" xfId="0" applyFont="1" applyFill="1" applyBorder="1" applyAlignment="1">
      <alignment horizontal="center" vertical="center"/>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0" fillId="0" borderId="1" xfId="0" applyBorder="1" applyAlignment="1" applyProtection="1">
      <alignment horizontal="center"/>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42" fontId="0" fillId="5" borderId="0" xfId="1" applyFont="1" applyFill="1" applyBorder="1" applyAlignment="1" applyProtection="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4" fillId="6" borderId="13" xfId="0" applyFont="1" applyFill="1" applyBorder="1" applyAlignment="1">
      <alignment horizontal="center" vertical="top"/>
    </xf>
    <xf numFmtId="0" fontId="4" fillId="6" borderId="6" xfId="0" applyFont="1" applyFill="1" applyBorder="1" applyAlignment="1">
      <alignment horizontal="center" vertical="top"/>
    </xf>
    <xf numFmtId="0" fontId="0" fillId="0" borderId="1" xfId="0" applyBorder="1" applyAlignment="1">
      <alignment horizontal="center" vertical="top" wrapText="1"/>
    </xf>
    <xf numFmtId="0" fontId="0" fillId="0" borderId="1" xfId="0" applyBorder="1" applyAlignment="1">
      <alignment horizontal="center" vertical="top"/>
    </xf>
    <xf numFmtId="42" fontId="0" fillId="5" borderId="1" xfId="1" applyFont="1" applyFill="1" applyBorder="1" applyAlignment="1">
      <alignment horizontal="justify" vertical="top"/>
    </xf>
    <xf numFmtId="42" fontId="0" fillId="0" borderId="1" xfId="0" applyNumberFormat="1" applyBorder="1" applyAlignment="1">
      <alignment horizontal="justify" vertical="top"/>
    </xf>
  </cellXfs>
  <cellStyles count="4">
    <cellStyle name="Hipervínculo" xfId="3" builtinId="8"/>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50</xdr:row>
      <xdr:rowOff>0</xdr:rowOff>
    </xdr:from>
    <xdr:to>
      <xdr:col>3</xdr:col>
      <xdr:colOff>0</xdr:colOff>
      <xdr:row>90</xdr:row>
      <xdr:rowOff>153485</xdr:rowOff>
    </xdr:to>
    <xdr:pic>
      <xdr:nvPicPr>
        <xdr:cNvPr id="2" name="Imagen 1">
          <a:extLst>
            <a:ext uri="{FF2B5EF4-FFF2-40B4-BE49-F238E27FC236}">
              <a16:creationId xmlns:a16="http://schemas.microsoft.com/office/drawing/2014/main" id="{3E1FB2FD-C286-C1B2-CAE8-E7222E53B483}"/>
            </a:ext>
          </a:extLst>
        </xdr:cNvPr>
        <xdr:cNvPicPr>
          <a:picLocks noChangeAspect="1"/>
        </xdr:cNvPicPr>
      </xdr:nvPicPr>
      <xdr:blipFill>
        <a:blip xmlns:r="http://schemas.openxmlformats.org/officeDocument/2006/relationships" r:embed="rId1"/>
        <a:stretch>
          <a:fillRect/>
        </a:stretch>
      </xdr:blipFill>
      <xdr:spPr>
        <a:xfrm>
          <a:off x="0" y="9582150"/>
          <a:ext cx="11430000" cy="777348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ntxnas1/Colombia/INDEMNIZ_PROCESOS_JUDICIALES/TATIANA/Procesos/Informes%20Iniciales/Copia%20de%20Informe%20Incicial%202017%20%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s>
    <sheetDataSet>
      <sheetData sheetId="0" refreshError="1"/>
      <sheetData sheetId="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3" tint="-0.499984740745262"/>
  </sheetPr>
  <dimension ref="A1:F80"/>
  <sheetViews>
    <sheetView topLeftCell="B12" zoomScaleNormal="100" workbookViewId="0">
      <selection activeCell="B29" sqref="B29:C29"/>
    </sheetView>
  </sheetViews>
  <sheetFormatPr baseColWidth="10" defaultColWidth="0" defaultRowHeight="14.4" x14ac:dyDescent="0.3"/>
  <cols>
    <col min="1" max="1" width="53.5546875" style="8" customWidth="1"/>
    <col min="2" max="2" width="55.33203125" style="8" customWidth="1"/>
    <col min="3" max="3" width="19.33203125" style="8" customWidth="1"/>
    <col min="4" max="16384" width="11.44140625" style="2" hidden="1"/>
  </cols>
  <sheetData>
    <row r="1" spans="1:3" ht="18" x14ac:dyDescent="0.3">
      <c r="A1" s="52" t="s">
        <v>0</v>
      </c>
      <c r="B1" s="52"/>
      <c r="C1" s="52"/>
    </row>
    <row r="2" spans="1:3" x14ac:dyDescent="0.3">
      <c r="A2" s="5" t="s">
        <v>1</v>
      </c>
      <c r="B2" s="57" t="s">
        <v>176</v>
      </c>
      <c r="C2" s="58"/>
    </row>
    <row r="3" spans="1:3" x14ac:dyDescent="0.3">
      <c r="A3" s="5" t="s">
        <v>2</v>
      </c>
      <c r="B3" s="53" t="s">
        <v>159</v>
      </c>
      <c r="C3" s="54"/>
    </row>
    <row r="4" spans="1:3" x14ac:dyDescent="0.3">
      <c r="A4" s="5" t="s">
        <v>3</v>
      </c>
      <c r="B4" s="53" t="s">
        <v>160</v>
      </c>
      <c r="C4" s="54"/>
    </row>
    <row r="5" spans="1:3" ht="31.5" customHeight="1" x14ac:dyDescent="0.3">
      <c r="A5" s="5" t="s">
        <v>4</v>
      </c>
      <c r="B5" s="53" t="s">
        <v>161</v>
      </c>
      <c r="C5" s="54"/>
    </row>
    <row r="6" spans="1:3" x14ac:dyDescent="0.3">
      <c r="A6" s="5" t="s">
        <v>5</v>
      </c>
      <c r="B6" s="48" t="s">
        <v>120</v>
      </c>
      <c r="C6" s="48"/>
    </row>
    <row r="7" spans="1:3" x14ac:dyDescent="0.3">
      <c r="A7" s="27" t="s">
        <v>6</v>
      </c>
      <c r="B7" s="53" t="s">
        <v>123</v>
      </c>
      <c r="C7" s="54"/>
    </row>
    <row r="8" spans="1:3" ht="35.4" customHeight="1" x14ac:dyDescent="0.3">
      <c r="A8" s="27" t="s">
        <v>137</v>
      </c>
      <c r="B8" s="53" t="s">
        <v>161</v>
      </c>
      <c r="C8" s="54"/>
    </row>
    <row r="9" spans="1:3" x14ac:dyDescent="0.3">
      <c r="A9" s="27" t="s">
        <v>131</v>
      </c>
      <c r="B9" s="48" t="s">
        <v>162</v>
      </c>
      <c r="C9" s="48"/>
    </row>
    <row r="10" spans="1:3" x14ac:dyDescent="0.3">
      <c r="A10" s="27" t="s">
        <v>7</v>
      </c>
      <c r="B10" s="46" t="s">
        <v>163</v>
      </c>
      <c r="C10" s="46"/>
    </row>
    <row r="11" spans="1:3" ht="30" customHeight="1" x14ac:dyDescent="0.3">
      <c r="A11" s="28" t="s">
        <v>8</v>
      </c>
      <c r="B11" s="46" t="s">
        <v>164</v>
      </c>
      <c r="C11" s="46"/>
    </row>
    <row r="12" spans="1:3" ht="30" customHeight="1" x14ac:dyDescent="0.3">
      <c r="A12" s="5" t="s">
        <v>9</v>
      </c>
      <c r="B12" s="47" t="s">
        <v>165</v>
      </c>
      <c r="C12" s="46"/>
    </row>
    <row r="13" spans="1:3" x14ac:dyDescent="0.3">
      <c r="A13" s="5" t="s">
        <v>10</v>
      </c>
      <c r="B13" s="48" t="s">
        <v>166</v>
      </c>
      <c r="C13" s="48"/>
    </row>
    <row r="14" spans="1:3" x14ac:dyDescent="0.3">
      <c r="A14" s="5" t="s">
        <v>11</v>
      </c>
      <c r="B14" s="49" t="s">
        <v>169</v>
      </c>
      <c r="C14" s="48"/>
    </row>
    <row r="15" spans="1:3" x14ac:dyDescent="0.3">
      <c r="A15" s="5" t="s">
        <v>144</v>
      </c>
      <c r="B15" s="49" t="s">
        <v>167</v>
      </c>
      <c r="C15" s="48"/>
    </row>
    <row r="16" spans="1:3" x14ac:dyDescent="0.3">
      <c r="A16" s="5" t="s">
        <v>12</v>
      </c>
      <c r="B16" s="48" t="s">
        <v>168</v>
      </c>
      <c r="C16" s="48"/>
    </row>
    <row r="17" spans="1:3" ht="15" customHeight="1" x14ac:dyDescent="0.3">
      <c r="A17" s="5" t="s">
        <v>13</v>
      </c>
      <c r="B17" s="46" t="s">
        <v>14</v>
      </c>
      <c r="C17" s="46"/>
    </row>
    <row r="18" spans="1:3" x14ac:dyDescent="0.3">
      <c r="A18" s="5" t="s">
        <v>15</v>
      </c>
      <c r="B18" s="46" t="s">
        <v>170</v>
      </c>
      <c r="C18" s="46"/>
    </row>
    <row r="19" spans="1:3" ht="18.75" customHeight="1" x14ac:dyDescent="0.3">
      <c r="A19" s="5" t="s">
        <v>16</v>
      </c>
      <c r="B19" s="55" t="s">
        <v>171</v>
      </c>
      <c r="C19" s="56"/>
    </row>
    <row r="20" spans="1:3" x14ac:dyDescent="0.3">
      <c r="A20" s="5" t="s">
        <v>132</v>
      </c>
      <c r="B20" s="48">
        <v>2</v>
      </c>
      <c r="C20" s="48"/>
    </row>
    <row r="21" spans="1:3" ht="17.25" customHeight="1" x14ac:dyDescent="0.3">
      <c r="A21" s="5" t="s">
        <v>17</v>
      </c>
      <c r="B21" s="46" t="s">
        <v>18</v>
      </c>
      <c r="C21" s="46"/>
    </row>
    <row r="22" spans="1:3" x14ac:dyDescent="0.3">
      <c r="A22" s="27" t="s">
        <v>19</v>
      </c>
      <c r="B22" s="43" t="s">
        <v>172</v>
      </c>
      <c r="C22" s="43"/>
    </row>
    <row r="23" spans="1:3" x14ac:dyDescent="0.3">
      <c r="A23" s="27" t="s">
        <v>20</v>
      </c>
      <c r="B23" s="45" t="s">
        <v>168</v>
      </c>
      <c r="C23" s="43"/>
    </row>
    <row r="24" spans="1:3" x14ac:dyDescent="0.3">
      <c r="A24" s="27" t="s">
        <v>21</v>
      </c>
      <c r="B24" s="45" t="s">
        <v>173</v>
      </c>
      <c r="C24" s="43"/>
    </row>
    <row r="25" spans="1:3" x14ac:dyDescent="0.3">
      <c r="A25" s="59" t="s">
        <v>146</v>
      </c>
      <c r="B25" s="43" t="s">
        <v>174</v>
      </c>
      <c r="C25" s="44"/>
    </row>
    <row r="26" spans="1:3" x14ac:dyDescent="0.3">
      <c r="A26" s="59"/>
      <c r="B26" s="44"/>
      <c r="C26" s="44"/>
    </row>
    <row r="27" spans="1:3" ht="100.5" customHeight="1" x14ac:dyDescent="0.3">
      <c r="A27" s="59"/>
      <c r="B27" s="44"/>
      <c r="C27" s="44"/>
    </row>
    <row r="28" spans="1:3" x14ac:dyDescent="0.3">
      <c r="A28" s="27" t="s">
        <v>23</v>
      </c>
      <c r="B28" s="44" t="s">
        <v>157</v>
      </c>
      <c r="C28" s="44"/>
    </row>
    <row r="29" spans="1:3" x14ac:dyDescent="0.3">
      <c r="A29" s="27" t="s">
        <v>24</v>
      </c>
      <c r="B29" s="48">
        <v>1075677883</v>
      </c>
      <c r="C29" s="48"/>
    </row>
    <row r="30" spans="1:3" x14ac:dyDescent="0.3">
      <c r="A30" s="27" t="s">
        <v>25</v>
      </c>
      <c r="B30" s="44" t="s">
        <v>158</v>
      </c>
      <c r="C30" s="44"/>
    </row>
    <row r="31" spans="1:3" x14ac:dyDescent="0.3">
      <c r="A31" s="27" t="s">
        <v>133</v>
      </c>
      <c r="B31" s="44" t="s">
        <v>156</v>
      </c>
      <c r="C31" s="44"/>
    </row>
    <row r="32" spans="1:3" x14ac:dyDescent="0.3">
      <c r="A32" s="27" t="s">
        <v>26</v>
      </c>
      <c r="B32" s="50" t="s">
        <v>177</v>
      </c>
      <c r="C32" s="51"/>
    </row>
    <row r="33" spans="1:3" x14ac:dyDescent="0.3">
      <c r="A33" s="5" t="s">
        <v>27</v>
      </c>
      <c r="B33" s="49" t="s">
        <v>178</v>
      </c>
      <c r="C33" s="49"/>
    </row>
    <row r="34" spans="1:3" ht="43.2" x14ac:dyDescent="0.3">
      <c r="A34" s="5" t="s">
        <v>134</v>
      </c>
      <c r="B34" s="49" t="s">
        <v>175</v>
      </c>
      <c r="C34" s="48"/>
    </row>
    <row r="37" spans="1:3" ht="15" customHeight="1" x14ac:dyDescent="0.3"/>
    <row r="38" spans="1:3" ht="15" customHeight="1" x14ac:dyDescent="0.3"/>
    <row r="45" spans="1:3" ht="15" customHeight="1" x14ac:dyDescent="0.3"/>
    <row r="50" spans="6:6" ht="18" customHeight="1" x14ac:dyDescent="0.3"/>
    <row r="53" spans="6:6" x14ac:dyDescent="0.3">
      <c r="F53" s="4"/>
    </row>
    <row r="54" spans="6:6" x14ac:dyDescent="0.3">
      <c r="F54" s="4"/>
    </row>
    <row r="55" spans="6:6" x14ac:dyDescent="0.3">
      <c r="F55" s="4"/>
    </row>
    <row r="66" ht="36" customHeight="1" x14ac:dyDescent="0.3"/>
    <row r="78" ht="33.75" customHeight="1" x14ac:dyDescent="0.3"/>
    <row r="79" ht="33.75" customHeight="1" x14ac:dyDescent="0.3"/>
    <row r="80" ht="33.75" customHeight="1" x14ac:dyDescent="0.3"/>
  </sheetData>
  <dataConsolidate/>
  <mergeCells count="33">
    <mergeCell ref="B28:C28"/>
    <mergeCell ref="A1:C1"/>
    <mergeCell ref="B20:C20"/>
    <mergeCell ref="B17:C17"/>
    <mergeCell ref="B7:C7"/>
    <mergeCell ref="B18:C18"/>
    <mergeCell ref="B19:C19"/>
    <mergeCell ref="B2:C2"/>
    <mergeCell ref="B3:C3"/>
    <mergeCell ref="B4:C4"/>
    <mergeCell ref="B5:C5"/>
    <mergeCell ref="A25:A27"/>
    <mergeCell ref="B6:C6"/>
    <mergeCell ref="B8:C8"/>
    <mergeCell ref="B9:C9"/>
    <mergeCell ref="B10:C10"/>
    <mergeCell ref="B34:C34"/>
    <mergeCell ref="B33:C33"/>
    <mergeCell ref="B31:C31"/>
    <mergeCell ref="B30:C30"/>
    <mergeCell ref="B29:C29"/>
    <mergeCell ref="B32:C32"/>
    <mergeCell ref="B25:C27"/>
    <mergeCell ref="B24:C24"/>
    <mergeCell ref="B23:C23"/>
    <mergeCell ref="B22:C22"/>
    <mergeCell ref="B11:C11"/>
    <mergeCell ref="B12:C12"/>
    <mergeCell ref="B13:C13"/>
    <mergeCell ref="B14:C14"/>
    <mergeCell ref="B21:C21"/>
    <mergeCell ref="B15:C15"/>
    <mergeCell ref="B16:C16"/>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4">
        <x14:dataValidation type="list" allowBlank="1" showInputMessage="1" showErrorMessage="1" xr:uid="{F90C730C-89E0-470E-9D05-8F1740F3A538}">
          <x14:formula1>
            <xm:f>Hoja2!$H$2:$H$5</xm:f>
          </x14:formula1>
          <xm:sqref>B17:C17</xm:sqref>
        </x14:dataValidation>
        <x14:dataValidation type="list" allowBlank="1" showInputMessage="1" showErrorMessage="1" xr:uid="{666CA25D-9895-4FFF-8C94-EA211A77A836}">
          <x14:formula1>
            <xm:f>Hoja2!$I$1:$I$7</xm:f>
          </x14:formula1>
          <xm:sqref>B21:C21</xm:sqref>
        </x14:dataValidation>
        <x14:dataValidation type="list" allowBlank="1" showInputMessage="1" showErrorMessage="1" xr:uid="{E4219A2B-3323-48C8-8CC9-A0539EDCD90D}">
          <x14:formula1>
            <xm:f>Hoja2!$K$1:$K$2</xm:f>
          </x14:formula1>
          <xm:sqref>B6:C6</xm:sqref>
        </x14:dataValidation>
        <x14:dataValidation type="list" allowBlank="1" showInputMessage="1" showErrorMessage="1" xr:uid="{F3F17078-17F3-4979-B388-4480F4297950}">
          <x14:formula1>
            <xm:f>Hoja2!$L$1:$L$13</xm:f>
          </x14:formula1>
          <xm:sqref>B7:C7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BF33DD-9324-4C58-AE69-FBBA2C2A8171}">
  <sheetPr codeName="Hoja2">
    <tabColor theme="3" tint="-0.499984740745262"/>
  </sheetPr>
  <dimension ref="A1:C50"/>
  <sheetViews>
    <sheetView topLeftCell="A3" zoomScale="80" zoomScaleNormal="80" workbookViewId="0">
      <selection activeCell="A51" sqref="A51"/>
    </sheetView>
  </sheetViews>
  <sheetFormatPr baseColWidth="10" defaultColWidth="0" defaultRowHeight="14.4" x14ac:dyDescent="0.3"/>
  <cols>
    <col min="1" max="1" width="49.6640625" customWidth="1"/>
    <col min="2" max="2" width="31.44140625" customWidth="1"/>
    <col min="3" max="3" width="90.33203125" customWidth="1"/>
    <col min="4" max="16384" width="11.44140625" hidden="1"/>
  </cols>
  <sheetData>
    <row r="1" spans="1:3" ht="18" x14ac:dyDescent="0.3">
      <c r="A1" s="60" t="s">
        <v>28</v>
      </c>
      <c r="B1" s="60"/>
      <c r="C1" s="60"/>
    </row>
    <row r="2" spans="1:3" ht="15.75" customHeight="1" x14ac:dyDescent="0.3">
      <c r="A2" s="20" t="s">
        <v>29</v>
      </c>
      <c r="B2" s="61" t="s">
        <v>179</v>
      </c>
      <c r="C2" s="62"/>
    </row>
    <row r="3" spans="1:3" s="2" customFormat="1" x14ac:dyDescent="0.3">
      <c r="A3" s="5" t="s">
        <v>1</v>
      </c>
      <c r="B3" s="48" t="str">
        <f>'AUTOS  NOTA 322'!B2:C2</f>
        <v>25-843-31-03-001-2023-00003-00</v>
      </c>
      <c r="C3" s="48"/>
    </row>
    <row r="4" spans="1:3" s="2" customFormat="1" x14ac:dyDescent="0.3">
      <c r="A4" s="5" t="s">
        <v>2</v>
      </c>
      <c r="B4" s="48" t="str">
        <f>'AUTOS  NOTA 322'!B3:C3</f>
        <v>JUZGADO CIVIL DEL CIRCUITO DE UBATÉ</v>
      </c>
      <c r="C4" s="48"/>
    </row>
    <row r="5" spans="1:3" s="2" customFormat="1" x14ac:dyDescent="0.3">
      <c r="A5" s="5" t="s">
        <v>3</v>
      </c>
      <c r="B5" s="48" t="str">
        <f>'AUTOS  NOTA 322'!B4:C4</f>
        <v xml:space="preserve">MARIO ANDRES PULIDO GOMEZ </v>
      </c>
      <c r="C5" s="48"/>
    </row>
    <row r="6" spans="1:3" s="2" customFormat="1" x14ac:dyDescent="0.3">
      <c r="A6" s="5" t="s">
        <v>4</v>
      </c>
      <c r="B6" s="48" t="str">
        <f>'AUTOS  NOTA 322'!B5:C5</f>
        <v>EMERSON BALLÉN DUARTE (Conductor); DIEGO ANDRES MORENO CASTILLO (Parrillero)</v>
      </c>
      <c r="C6" s="48"/>
    </row>
    <row r="7" spans="1:3" s="2" customFormat="1" x14ac:dyDescent="0.3">
      <c r="A7" s="5" t="s">
        <v>5</v>
      </c>
      <c r="B7" s="48" t="str">
        <f>'AUTOS  NOTA 322'!B6:C6</f>
        <v>LLAMADA EN GARANTIA</v>
      </c>
      <c r="C7" s="48"/>
    </row>
    <row r="8" spans="1:3" s="2" customFormat="1" x14ac:dyDescent="0.3">
      <c r="A8" s="30" t="s">
        <v>118</v>
      </c>
      <c r="B8" s="48" t="str">
        <f>'AUTOS  NOTA 322'!B7:C8</f>
        <v>EMERSON BALLÉN DUARTE (Conductor); DIEGO ANDRES MORENO CASTILLO (Parrillero)</v>
      </c>
      <c r="C8" s="48"/>
    </row>
    <row r="9" spans="1:3" x14ac:dyDescent="0.3">
      <c r="A9" s="20" t="s">
        <v>30</v>
      </c>
      <c r="B9" s="48" t="s">
        <v>180</v>
      </c>
      <c r="C9" s="48"/>
    </row>
    <row r="10" spans="1:3" x14ac:dyDescent="0.3">
      <c r="A10" s="20" t="s">
        <v>22</v>
      </c>
      <c r="B10" s="48" t="s">
        <v>152</v>
      </c>
      <c r="C10" s="48"/>
    </row>
    <row r="11" spans="1:3" x14ac:dyDescent="0.3">
      <c r="A11" s="20" t="s">
        <v>31</v>
      </c>
      <c r="B11" s="75">
        <v>4000000000</v>
      </c>
      <c r="C11" s="76"/>
    </row>
    <row r="12" spans="1:3" x14ac:dyDescent="0.3">
      <c r="A12" s="20" t="s">
        <v>136</v>
      </c>
      <c r="B12" s="75">
        <v>0</v>
      </c>
      <c r="C12" s="76"/>
    </row>
    <row r="13" spans="1:3" x14ac:dyDescent="0.3">
      <c r="A13" s="20" t="s">
        <v>32</v>
      </c>
      <c r="B13" s="53" t="s">
        <v>94</v>
      </c>
      <c r="C13" s="54"/>
    </row>
    <row r="14" spans="1:3" x14ac:dyDescent="0.3">
      <c r="A14" s="20" t="s">
        <v>33</v>
      </c>
      <c r="B14" s="46" t="s">
        <v>181</v>
      </c>
      <c r="C14" s="48"/>
    </row>
    <row r="15" spans="1:3" x14ac:dyDescent="0.3">
      <c r="A15" s="20" t="s">
        <v>34</v>
      </c>
      <c r="B15" s="48" t="s">
        <v>35</v>
      </c>
      <c r="C15" s="48"/>
    </row>
    <row r="16" spans="1:3" x14ac:dyDescent="0.3">
      <c r="A16" s="20" t="s">
        <v>36</v>
      </c>
      <c r="B16" s="48" t="s">
        <v>35</v>
      </c>
      <c r="C16" s="48"/>
    </row>
    <row r="17" spans="1:3" x14ac:dyDescent="0.3">
      <c r="A17" s="77" t="s">
        <v>37</v>
      </c>
      <c r="B17" s="48" t="s">
        <v>38</v>
      </c>
      <c r="C17" s="48"/>
    </row>
    <row r="18" spans="1:3" x14ac:dyDescent="0.3">
      <c r="A18" s="78"/>
      <c r="B18" s="10" t="s">
        <v>39</v>
      </c>
      <c r="C18" s="10" t="s">
        <v>40</v>
      </c>
    </row>
    <row r="19" spans="1:3" x14ac:dyDescent="0.3">
      <c r="A19" s="78"/>
      <c r="B19" s="6" t="s">
        <v>143</v>
      </c>
      <c r="C19" s="6"/>
    </row>
    <row r="20" spans="1:3" x14ac:dyDescent="0.3">
      <c r="A20" s="78"/>
      <c r="B20" s="6"/>
      <c r="C20" s="6"/>
    </row>
    <row r="21" spans="1:3" x14ac:dyDescent="0.3">
      <c r="A21" s="79"/>
      <c r="B21" s="6"/>
      <c r="C21" s="6"/>
    </row>
    <row r="22" spans="1:3" x14ac:dyDescent="0.3">
      <c r="A22" s="20" t="s">
        <v>41</v>
      </c>
      <c r="B22" s="48" t="s">
        <v>45</v>
      </c>
      <c r="C22" s="48"/>
    </row>
    <row r="23" spans="1:3" x14ac:dyDescent="0.3">
      <c r="A23" s="20" t="s">
        <v>42</v>
      </c>
      <c r="B23" s="61" t="s">
        <v>45</v>
      </c>
      <c r="C23" s="62"/>
    </row>
    <row r="24" spans="1:3" x14ac:dyDescent="0.3">
      <c r="A24" s="20" t="s">
        <v>43</v>
      </c>
      <c r="B24" s="48" t="s">
        <v>97</v>
      </c>
      <c r="C24" s="48"/>
    </row>
    <row r="25" spans="1:3" x14ac:dyDescent="0.3">
      <c r="A25" s="20" t="s">
        <v>44</v>
      </c>
      <c r="B25" s="48" t="s">
        <v>45</v>
      </c>
      <c r="C25" s="48"/>
    </row>
    <row r="26" spans="1:3" x14ac:dyDescent="0.3">
      <c r="A26" s="20" t="s">
        <v>46</v>
      </c>
      <c r="B26" s="48" t="s">
        <v>182</v>
      </c>
      <c r="C26" s="48"/>
    </row>
    <row r="27" spans="1:3" x14ac:dyDescent="0.3">
      <c r="A27" s="19" t="s">
        <v>47</v>
      </c>
      <c r="B27" s="48" t="s">
        <v>35</v>
      </c>
      <c r="C27" s="48"/>
    </row>
    <row r="28" spans="1:3" x14ac:dyDescent="0.3">
      <c r="A28" s="63" t="s">
        <v>48</v>
      </c>
      <c r="B28" s="63"/>
      <c r="C28" s="63"/>
    </row>
    <row r="29" spans="1:3" x14ac:dyDescent="0.3">
      <c r="A29" s="73" t="s">
        <v>49</v>
      </c>
      <c r="B29" s="74"/>
      <c r="C29" s="11" t="s">
        <v>183</v>
      </c>
    </row>
    <row r="30" spans="1:3" x14ac:dyDescent="0.3">
      <c r="A30" s="73" t="s">
        <v>50</v>
      </c>
      <c r="B30" s="74"/>
      <c r="C30" s="11" t="s">
        <v>183</v>
      </c>
    </row>
    <row r="31" spans="1:3" x14ac:dyDescent="0.3">
      <c r="A31" s="73" t="s">
        <v>51</v>
      </c>
      <c r="B31" s="74"/>
      <c r="C31" s="12" t="s">
        <v>183</v>
      </c>
    </row>
    <row r="32" spans="1:3" x14ac:dyDescent="0.3">
      <c r="A32" s="73" t="s">
        <v>52</v>
      </c>
      <c r="B32" s="74"/>
      <c r="C32" s="11"/>
    </row>
    <row r="33" spans="1:3" x14ac:dyDescent="0.3">
      <c r="A33" s="73" t="s">
        <v>53</v>
      </c>
      <c r="B33" s="74"/>
      <c r="C33" s="11"/>
    </row>
    <row r="34" spans="1:3" x14ac:dyDescent="0.3">
      <c r="A34" s="73" t="s">
        <v>54</v>
      </c>
      <c r="B34" s="74"/>
      <c r="C34" s="13"/>
    </row>
    <row r="35" spans="1:3" x14ac:dyDescent="0.3">
      <c r="A35" s="64" t="s">
        <v>55</v>
      </c>
      <c r="B35" s="65"/>
      <c r="C35" s="14"/>
    </row>
    <row r="36" spans="1:3" x14ac:dyDescent="0.3">
      <c r="A36" s="64" t="s">
        <v>56</v>
      </c>
      <c r="B36" s="65"/>
      <c r="C36" s="15"/>
    </row>
    <row r="37" spans="1:3" x14ac:dyDescent="0.3">
      <c r="A37" s="66" t="s">
        <v>57</v>
      </c>
      <c r="B37" s="67"/>
      <c r="C37" s="15"/>
    </row>
    <row r="38" spans="1:3" x14ac:dyDescent="0.3">
      <c r="A38" s="68"/>
      <c r="B38" s="69"/>
      <c r="C38" s="15"/>
    </row>
    <row r="39" spans="1:3" x14ac:dyDescent="0.3">
      <c r="A39" s="70"/>
      <c r="B39" s="71"/>
      <c r="C39" s="15"/>
    </row>
    <row r="40" spans="1:3" x14ac:dyDescent="0.3">
      <c r="A40" s="72" t="s">
        <v>58</v>
      </c>
      <c r="B40" s="72"/>
      <c r="C40" s="72"/>
    </row>
    <row r="41" spans="1:3" x14ac:dyDescent="0.3">
      <c r="A41" s="17" t="s">
        <v>59</v>
      </c>
      <c r="B41" s="18"/>
      <c r="C41" s="15"/>
    </row>
    <row r="42" spans="1:3" x14ac:dyDescent="0.3">
      <c r="A42" s="64" t="s">
        <v>60</v>
      </c>
      <c r="B42" s="65"/>
      <c r="C42" s="15" t="s">
        <v>183</v>
      </c>
    </row>
    <row r="43" spans="1:3" x14ac:dyDescent="0.3">
      <c r="A43" s="64" t="s">
        <v>61</v>
      </c>
      <c r="B43" s="65"/>
      <c r="C43" s="15"/>
    </row>
    <row r="44" spans="1:3" x14ac:dyDescent="0.3">
      <c r="A44" s="17" t="s">
        <v>62</v>
      </c>
      <c r="B44" s="18"/>
      <c r="C44" s="15"/>
    </row>
    <row r="45" spans="1:3" x14ac:dyDescent="0.3">
      <c r="A45" s="17" t="s">
        <v>63</v>
      </c>
      <c r="B45" s="18"/>
      <c r="C45" s="15"/>
    </row>
    <row r="46" spans="1:3" x14ac:dyDescent="0.3">
      <c r="A46" s="64" t="s">
        <v>64</v>
      </c>
      <c r="B46" s="65"/>
      <c r="C46" s="15"/>
    </row>
    <row r="47" spans="1:3" x14ac:dyDescent="0.3">
      <c r="A47" s="17" t="s">
        <v>65</v>
      </c>
      <c r="B47" s="16"/>
      <c r="C47" s="15"/>
    </row>
    <row r="48" spans="1:3" x14ac:dyDescent="0.3">
      <c r="A48" s="64" t="s">
        <v>66</v>
      </c>
      <c r="B48" s="65"/>
      <c r="C48" s="15"/>
    </row>
    <row r="49" spans="1:3" x14ac:dyDescent="0.3">
      <c r="A49" s="64" t="s">
        <v>67</v>
      </c>
      <c r="B49" s="65"/>
      <c r="C49" s="15"/>
    </row>
    <row r="50" spans="1:3" x14ac:dyDescent="0.3">
      <c r="A50" s="64" t="s">
        <v>57</v>
      </c>
      <c r="B50" s="65"/>
      <c r="C50" s="15"/>
    </row>
  </sheetData>
  <mergeCells count="41">
    <mergeCell ref="A50:B50"/>
    <mergeCell ref="B11:C11"/>
    <mergeCell ref="A46:B46"/>
    <mergeCell ref="A48:B48"/>
    <mergeCell ref="A29:B29"/>
    <mergeCell ref="A30:B30"/>
    <mergeCell ref="B24:C24"/>
    <mergeCell ref="B15:C15"/>
    <mergeCell ref="B16:C16"/>
    <mergeCell ref="A17:A21"/>
    <mergeCell ref="B17:C17"/>
    <mergeCell ref="B22:C22"/>
    <mergeCell ref="B23:C23"/>
    <mergeCell ref="A34:B34"/>
    <mergeCell ref="A35:B35"/>
    <mergeCell ref="B12:C12"/>
    <mergeCell ref="B25:C25"/>
    <mergeCell ref="B26:C26"/>
    <mergeCell ref="B27:C27"/>
    <mergeCell ref="A28:C28"/>
    <mergeCell ref="A49:B49"/>
    <mergeCell ref="A37:B39"/>
    <mergeCell ref="A40:C40"/>
    <mergeCell ref="A42:B42"/>
    <mergeCell ref="A43:B43"/>
    <mergeCell ref="A31:B31"/>
    <mergeCell ref="A32:B32"/>
    <mergeCell ref="A33:B33"/>
    <mergeCell ref="A36:B36"/>
    <mergeCell ref="A1:C1"/>
    <mergeCell ref="B9:C9"/>
    <mergeCell ref="B10:C10"/>
    <mergeCell ref="B13:C13"/>
    <mergeCell ref="B14:C14"/>
    <mergeCell ref="B3:C3"/>
    <mergeCell ref="B4:C4"/>
    <mergeCell ref="B5:C5"/>
    <mergeCell ref="B6:C6"/>
    <mergeCell ref="B7:C7"/>
    <mergeCell ref="B2:C2"/>
    <mergeCell ref="B8:C8"/>
  </mergeCells>
  <pageMargins left="0.7" right="0.7" top="0.75" bottom="0.75" header="0.3" footer="0.3"/>
  <headerFooter>
    <oddHeader>&amp;C&amp;"Calibri"&amp;10&amp;K000000 Internal&amp;1#_x000D_</oddHeader>
  </headerFooter>
  <drawing r:id="rId1"/>
  <extLst>
    <ext xmlns:x14="http://schemas.microsoft.com/office/spreadsheetml/2009/9/main" uri="{CCE6A557-97BC-4b89-ADB6-D9C93CAAB3DF}">
      <x14:dataValidations xmlns:xm="http://schemas.microsoft.com/office/excel/2006/main" count="5">
        <x14:dataValidation type="list" allowBlank="1" showInputMessage="1" showErrorMessage="1" xr:uid="{DC5DD991-758D-4677-A068-EFC8E3E2210C}">
          <x14:formula1>
            <xm:f>Hoja2!$C$2:$C$4</xm:f>
          </x14:formula1>
          <xm:sqref>B17:C17</xm:sqref>
        </x14:dataValidation>
        <x14:dataValidation type="list" allowBlank="1" showInputMessage="1" showErrorMessage="1" xr:uid="{1ADD4A4E-5643-4A93-B80E-D96E7840C2C3}">
          <x14:formula1>
            <xm:f>Hoja2!$B$1:$B$2</xm:f>
          </x14:formula1>
          <xm:sqref>B27:C27 B15:C16 B22:C23 B25:C25</xm:sqref>
        </x14:dataValidation>
        <x14:dataValidation type="list" allowBlank="1" showInputMessage="1" showErrorMessage="1" xr:uid="{78881ADD-F402-405C-A447-4F5306B17914}">
          <x14:formula1>
            <xm:f>Hoja2!$E$2:$E$8</xm:f>
          </x14:formula1>
          <xm:sqref>B24:C24</xm:sqref>
        </x14:dataValidation>
        <x14:dataValidation type="list" allowBlank="1" showInputMessage="1" showErrorMessage="1" xr:uid="{07F32C26-B03B-45CB-8512-80C5ED13DA30}">
          <x14:formula1>
            <xm:f>Hoja2!$L$1:$L$13</xm:f>
          </x14:formula1>
          <xm:sqref>B10:C10</xm:sqref>
        </x14:dataValidation>
        <x14:dataValidation type="list" allowBlank="1" showInputMessage="1" showErrorMessage="1" xr:uid="{7EB01D08-957F-40A9-A09A-6C20688E3E0A}">
          <x14:formula1>
            <xm:f>Hoja2!$M$1:$M$3</xm:f>
          </x14:formula1>
          <xm:sqref>B13:C13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A30C24-DF4A-4737-B6C0-E720732AACE8}">
  <sheetPr codeName="Hoja3">
    <tabColor theme="3" tint="-0.499984740745262"/>
  </sheetPr>
  <dimension ref="A1:I44"/>
  <sheetViews>
    <sheetView tabSelected="1" topLeftCell="B1" zoomScaleNormal="100" workbookViewId="0">
      <selection activeCell="B4" sqref="B4:C4"/>
    </sheetView>
  </sheetViews>
  <sheetFormatPr baseColWidth="10" defaultColWidth="0" defaultRowHeight="14.4" x14ac:dyDescent="0.3"/>
  <cols>
    <col min="1" max="1" width="41.6640625" customWidth="1"/>
    <col min="2" max="2" width="35.33203125" customWidth="1"/>
    <col min="3" max="3" width="54.6640625" customWidth="1"/>
    <col min="4" max="8" width="11.44140625" hidden="1" customWidth="1"/>
    <col min="9" max="9" width="12" hidden="1" customWidth="1"/>
    <col min="10" max="16384" width="11.44140625" hidden="1"/>
  </cols>
  <sheetData>
    <row r="1" spans="1:9" ht="18" x14ac:dyDescent="0.3">
      <c r="A1" s="60" t="s">
        <v>68</v>
      </c>
      <c r="B1" s="60"/>
      <c r="C1" s="60"/>
    </row>
    <row r="2" spans="1:9" ht="15" customHeight="1" x14ac:dyDescent="0.3">
      <c r="A2" s="34" t="s">
        <v>29</v>
      </c>
      <c r="B2" s="84" t="str">
        <f>'AUTOS NOTA 321'!B2:C2</f>
        <v>APJ32323-102141871</v>
      </c>
      <c r="C2" s="85"/>
    </row>
    <row r="3" spans="1:9" x14ac:dyDescent="0.3">
      <c r="A3" s="35" t="s">
        <v>1</v>
      </c>
      <c r="B3" s="88" t="str">
        <f>'AUTOS  NOTA 322'!B2:C2</f>
        <v>25-843-31-03-001-2023-00003-00</v>
      </c>
      <c r="C3" s="88"/>
    </row>
    <row r="4" spans="1:9" x14ac:dyDescent="0.3">
      <c r="A4" s="35" t="s">
        <v>2</v>
      </c>
      <c r="B4" s="88" t="str">
        <f>'AUTOS  NOTA 322'!B3:C3</f>
        <v>JUZGADO CIVIL DEL CIRCUITO DE UBATÉ</v>
      </c>
      <c r="C4" s="88"/>
    </row>
    <row r="5" spans="1:9" x14ac:dyDescent="0.3">
      <c r="A5" s="35" t="s">
        <v>3</v>
      </c>
      <c r="B5" s="88" t="str">
        <f>'AUTOS  NOTA 322'!B4:C4</f>
        <v xml:space="preserve">MARIO ANDRES PULIDO GOMEZ </v>
      </c>
      <c r="C5" s="88"/>
    </row>
    <row r="6" spans="1:9" ht="15" customHeight="1" x14ac:dyDescent="0.3">
      <c r="A6" s="35" t="s">
        <v>4</v>
      </c>
      <c r="B6" s="88" t="str">
        <f>'AUTOS  NOTA 322'!B5:C5</f>
        <v>EMERSON BALLÉN DUARTE (Conductor); DIEGO ANDRES MORENO CASTILLO (Parrillero)</v>
      </c>
      <c r="C6" s="88"/>
    </row>
    <row r="7" spans="1:9" x14ac:dyDescent="0.3">
      <c r="A7" s="35" t="s">
        <v>5</v>
      </c>
      <c r="B7" s="88" t="str">
        <f>'AUTOS  NOTA 322'!B6:C6</f>
        <v>LLAMADA EN GARANTIA</v>
      </c>
      <c r="C7" s="88"/>
    </row>
    <row r="8" spans="1:9" x14ac:dyDescent="0.3">
      <c r="A8" s="37" t="s">
        <v>118</v>
      </c>
      <c r="B8" s="88" t="str">
        <f>'AUTOS  NOTA 322'!B7:C8</f>
        <v>EMERSON BALLÉN DUARTE (Conductor); DIEGO ANDRES MORENO CASTILLO (Parrillero)</v>
      </c>
      <c r="C8" s="88"/>
    </row>
    <row r="9" spans="1:9" ht="28.8" x14ac:dyDescent="0.3">
      <c r="A9" s="35" t="s">
        <v>69</v>
      </c>
      <c r="B9" s="82">
        <f>SUM(C11,C12,C14,C15,C17)</f>
        <v>735972132</v>
      </c>
      <c r="C9" s="83"/>
    </row>
    <row r="10" spans="1:9" x14ac:dyDescent="0.3">
      <c r="A10" s="89" t="s">
        <v>70</v>
      </c>
      <c r="B10" s="86" t="s">
        <v>71</v>
      </c>
      <c r="C10" s="87"/>
    </row>
    <row r="11" spans="1:9" x14ac:dyDescent="0.3">
      <c r="A11" s="89"/>
      <c r="B11" s="36" t="s">
        <v>72</v>
      </c>
      <c r="C11" s="31">
        <v>3634104</v>
      </c>
    </row>
    <row r="12" spans="1:9" x14ac:dyDescent="0.3">
      <c r="A12" s="89"/>
      <c r="B12" s="36" t="s">
        <v>73</v>
      </c>
      <c r="C12" s="31">
        <v>4338028</v>
      </c>
    </row>
    <row r="13" spans="1:9" x14ac:dyDescent="0.3">
      <c r="A13" s="89"/>
      <c r="B13" s="86"/>
      <c r="C13" s="87"/>
    </row>
    <row r="14" spans="1:9" x14ac:dyDescent="0.3">
      <c r="A14" s="89"/>
      <c r="B14" s="36" t="s">
        <v>116</v>
      </c>
      <c r="C14" s="39">
        <v>390000000</v>
      </c>
    </row>
    <row r="15" spans="1:9" x14ac:dyDescent="0.3">
      <c r="A15" s="89"/>
      <c r="B15" s="36" t="s">
        <v>184</v>
      </c>
      <c r="C15" s="39">
        <v>338000000</v>
      </c>
      <c r="E15" t="s">
        <v>75</v>
      </c>
      <c r="F15" s="22">
        <v>0.7</v>
      </c>
    </row>
    <row r="16" spans="1:9" x14ac:dyDescent="0.3">
      <c r="A16" s="89"/>
      <c r="B16" s="86" t="s">
        <v>76</v>
      </c>
      <c r="C16" s="87"/>
      <c r="E16" t="s">
        <v>77</v>
      </c>
      <c r="F16" s="23">
        <v>0.3</v>
      </c>
      <c r="I16" s="25"/>
    </row>
    <row r="17" spans="1:9" x14ac:dyDescent="0.3">
      <c r="A17" s="89"/>
      <c r="B17" s="36"/>
      <c r="C17" s="40"/>
      <c r="F17" s="26"/>
      <c r="I17" s="25"/>
    </row>
    <row r="18" spans="1:9" ht="23.25" customHeight="1" x14ac:dyDescent="0.3">
      <c r="A18" s="38" t="s">
        <v>78</v>
      </c>
      <c r="B18" s="84" t="s">
        <v>75</v>
      </c>
      <c r="C18" s="85"/>
    </row>
    <row r="19" spans="1:9" ht="57.6" x14ac:dyDescent="0.3">
      <c r="A19" s="35" t="s">
        <v>80</v>
      </c>
      <c r="B19" s="96" t="s">
        <v>186</v>
      </c>
      <c r="C19" s="97"/>
    </row>
    <row r="20" spans="1:9" ht="15" customHeight="1" x14ac:dyDescent="0.3">
      <c r="A20" s="21" t="s">
        <v>81</v>
      </c>
      <c r="B20" s="93">
        <f>((C22+C23+C25+C26+C30+C28+C32+C34+C29+C33)-C37)*C36*C38</f>
        <v>120552780</v>
      </c>
      <c r="C20" s="93"/>
    </row>
    <row r="21" spans="1:9" x14ac:dyDescent="0.3">
      <c r="A21" s="7" t="s">
        <v>82</v>
      </c>
      <c r="B21" s="98" t="s">
        <v>71</v>
      </c>
      <c r="C21" s="99"/>
    </row>
    <row r="22" spans="1:9" x14ac:dyDescent="0.3">
      <c r="A22" s="80"/>
      <c r="B22" s="36" t="s">
        <v>72</v>
      </c>
      <c r="C22" s="31">
        <v>96676852</v>
      </c>
    </row>
    <row r="23" spans="1:9" x14ac:dyDescent="0.3">
      <c r="A23" s="81"/>
      <c r="B23" s="36" t="s">
        <v>73</v>
      </c>
      <c r="C23" s="31">
        <v>1875928</v>
      </c>
    </row>
    <row r="24" spans="1:9" x14ac:dyDescent="0.3">
      <c r="A24" s="81"/>
      <c r="B24" s="86" t="s">
        <v>74</v>
      </c>
      <c r="C24" s="87"/>
    </row>
    <row r="25" spans="1:9" x14ac:dyDescent="0.3">
      <c r="A25" s="81"/>
      <c r="B25" s="36" t="s">
        <v>116</v>
      </c>
      <c r="C25" s="31">
        <v>11000000</v>
      </c>
    </row>
    <row r="26" spans="1:9" ht="28.95" customHeight="1" x14ac:dyDescent="0.3">
      <c r="A26" s="81"/>
      <c r="B26" s="36" t="s">
        <v>117</v>
      </c>
      <c r="C26" s="31">
        <v>11000000</v>
      </c>
    </row>
    <row r="27" spans="1:9" x14ac:dyDescent="0.3">
      <c r="A27" s="81"/>
      <c r="B27" s="86" t="s">
        <v>147</v>
      </c>
      <c r="C27" s="87"/>
    </row>
    <row r="28" spans="1:9" x14ac:dyDescent="0.3">
      <c r="A28" s="81"/>
      <c r="B28" s="36" t="s">
        <v>155</v>
      </c>
      <c r="C28" s="31">
        <v>0</v>
      </c>
    </row>
    <row r="29" spans="1:9" x14ac:dyDescent="0.3">
      <c r="A29" s="81"/>
      <c r="B29" s="36" t="s">
        <v>72</v>
      </c>
      <c r="C29" s="31">
        <v>0</v>
      </c>
    </row>
    <row r="30" spans="1:9" x14ac:dyDescent="0.3">
      <c r="A30" s="81"/>
      <c r="B30" s="36" t="s">
        <v>73</v>
      </c>
      <c r="C30" s="31">
        <v>0</v>
      </c>
    </row>
    <row r="31" spans="1:9" x14ac:dyDescent="0.3">
      <c r="A31" s="81"/>
      <c r="B31" s="86" t="s">
        <v>148</v>
      </c>
      <c r="C31" s="87"/>
    </row>
    <row r="32" spans="1:9" x14ac:dyDescent="0.3">
      <c r="A32" s="81"/>
      <c r="B32" s="36"/>
      <c r="C32" s="31"/>
    </row>
    <row r="33" spans="1:3" x14ac:dyDescent="0.3">
      <c r="A33" s="81"/>
      <c r="B33" s="36" t="s">
        <v>72</v>
      </c>
      <c r="C33" s="31">
        <v>0</v>
      </c>
    </row>
    <row r="34" spans="1:3" x14ac:dyDescent="0.3">
      <c r="A34" s="81"/>
      <c r="B34" s="36" t="s">
        <v>73</v>
      </c>
      <c r="C34" s="31">
        <v>0</v>
      </c>
    </row>
    <row r="35" spans="1:3" x14ac:dyDescent="0.3">
      <c r="A35" s="81"/>
      <c r="B35" s="86" t="s">
        <v>135</v>
      </c>
      <c r="C35" s="87"/>
    </row>
    <row r="36" spans="1:3" x14ac:dyDescent="0.3">
      <c r="A36" s="81"/>
      <c r="B36" s="36" t="s">
        <v>151</v>
      </c>
      <c r="C36" s="32">
        <v>1</v>
      </c>
    </row>
    <row r="37" spans="1:3" x14ac:dyDescent="0.3">
      <c r="A37" s="81"/>
      <c r="B37" s="36" t="s">
        <v>136</v>
      </c>
      <c r="C37" s="33">
        <v>0</v>
      </c>
    </row>
    <row r="38" spans="1:3" x14ac:dyDescent="0.3">
      <c r="A38" s="81"/>
      <c r="B38" s="36" t="s">
        <v>154</v>
      </c>
      <c r="C38" s="32">
        <v>1</v>
      </c>
    </row>
    <row r="39" spans="1:3" x14ac:dyDescent="0.3">
      <c r="A39" s="24" t="s">
        <v>83</v>
      </c>
      <c r="B39" s="93">
        <f>IFERROR(B20*(VLOOKUP(B18,E15:F17,2,0)),16666)</f>
        <v>84386946</v>
      </c>
      <c r="C39" s="93"/>
    </row>
    <row r="40" spans="1:3" ht="93" customHeight="1" x14ac:dyDescent="0.3">
      <c r="A40" s="35" t="s">
        <v>149</v>
      </c>
      <c r="B40" s="94" t="s">
        <v>187</v>
      </c>
      <c r="C40" s="95"/>
    </row>
    <row r="41" spans="1:3" ht="211.5" customHeight="1" x14ac:dyDescent="0.3">
      <c r="A41" s="35" t="s">
        <v>84</v>
      </c>
      <c r="B41" s="91" t="s">
        <v>185</v>
      </c>
      <c r="C41" s="92"/>
    </row>
    <row r="42" spans="1:3" ht="25.95" customHeight="1" x14ac:dyDescent="0.3">
      <c r="A42" s="42" t="s">
        <v>140</v>
      </c>
      <c r="B42" s="42"/>
      <c r="C42" s="42"/>
    </row>
    <row r="43" spans="1:3" x14ac:dyDescent="0.3">
      <c r="A43" s="41" t="s">
        <v>141</v>
      </c>
      <c r="B43" s="90"/>
      <c r="C43" s="90"/>
    </row>
    <row r="44" spans="1:3" ht="40.950000000000003" customHeight="1" x14ac:dyDescent="0.3">
      <c r="A44" s="41" t="s">
        <v>139</v>
      </c>
      <c r="B44" s="90"/>
      <c r="C44" s="90"/>
    </row>
  </sheetData>
  <sheetProtection algorithmName="SHA-512" hashValue="Y6jm3BzJbbuYepmmD9/3XgP0/2+e/ibB3vzV4hYGrHAhkuvi6ip1SwTuqosUFefckAFp58z48DWwhwSVsK5n2Q==" saltValue="33C4Qfd9ErFF9CIfv4DgmQ==" spinCount="100000" sheet="1" selectLockedCells="1"/>
  <mergeCells count="27">
    <mergeCell ref="B43:C43"/>
    <mergeCell ref="B44:C44"/>
    <mergeCell ref="B41:C41"/>
    <mergeCell ref="B18:C18"/>
    <mergeCell ref="B20:C20"/>
    <mergeCell ref="B40:C40"/>
    <mergeCell ref="B31:C31"/>
    <mergeCell ref="B35:C35"/>
    <mergeCell ref="B39:C39"/>
    <mergeCell ref="B27:C27"/>
    <mergeCell ref="B19:C19"/>
    <mergeCell ref="B21:C21"/>
    <mergeCell ref="B24:C24"/>
    <mergeCell ref="A22:A38"/>
    <mergeCell ref="B9:C9"/>
    <mergeCell ref="A1:C1"/>
    <mergeCell ref="B2:C2"/>
    <mergeCell ref="B16:C16"/>
    <mergeCell ref="B3:C3"/>
    <mergeCell ref="B4:C4"/>
    <mergeCell ref="B5:C5"/>
    <mergeCell ref="B6:C6"/>
    <mergeCell ref="B7:C7"/>
    <mergeCell ref="B8:C8"/>
    <mergeCell ref="B10:C10"/>
    <mergeCell ref="B13:C13"/>
    <mergeCell ref="A10:A17"/>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CAC97196-B9F5-402C-8FD9-D90BED29B53C}">
          <x14:formula1>
            <xm:f>Hoja2!$F$1:$F$3</xm:f>
          </x14:formula1>
          <xm:sqref>B18</xm:sqref>
        </x14:dataValidation>
        <x14:dataValidation type="list" allowBlank="1" showInputMessage="1" showErrorMessage="1" xr:uid="{814A507A-5710-4929-BC03-18ECACF001DA}">
          <x14:formula1>
            <xm:f>Hoja2!$L$9:$L$13</xm:f>
          </x14:formula1>
          <xm:sqref>B32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D0EF9E-F3AB-4730-8091-3D5558F9A6C1}">
  <sheetPr>
    <tabColor theme="3" tint="-0.499984740745262"/>
  </sheetPr>
  <dimension ref="A1"/>
  <sheetViews>
    <sheetView workbookViewId="0">
      <selection activeCell="I29" sqref="I29"/>
    </sheetView>
  </sheetViews>
  <sheetFormatPr baseColWidth="10" defaultRowHeight="14.4" x14ac:dyDescent="0.3"/>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DCD96D-CC02-4832-9B6C-FE177A887757}">
  <sheetPr codeName="Hoja4">
    <tabColor theme="3" tint="-0.499984740745262"/>
  </sheetPr>
  <dimension ref="A1:C17"/>
  <sheetViews>
    <sheetView workbookViewId="0">
      <selection activeCell="C28" sqref="C28:C29"/>
    </sheetView>
  </sheetViews>
  <sheetFormatPr baseColWidth="10" defaultColWidth="0" defaultRowHeight="14.4" x14ac:dyDescent="0.3"/>
  <cols>
    <col min="1" max="1" width="37" customWidth="1"/>
    <col min="2" max="2" width="11.44140625" customWidth="1"/>
    <col min="3" max="3" width="94.44140625" customWidth="1"/>
    <col min="4" max="16384" width="11.44140625" hidden="1"/>
  </cols>
  <sheetData>
    <row r="1" spans="1:3" ht="18" x14ac:dyDescent="0.3">
      <c r="A1" s="60" t="s">
        <v>85</v>
      </c>
      <c r="B1" s="60"/>
      <c r="C1" s="60"/>
    </row>
    <row r="2" spans="1:3" x14ac:dyDescent="0.3">
      <c r="A2" s="20" t="s">
        <v>29</v>
      </c>
      <c r="B2" s="61" t="str">
        <f>'AUTOS NOTA 324'!B2:C2</f>
        <v>APJ32323-102141871</v>
      </c>
      <c r="C2" s="62"/>
    </row>
    <row r="3" spans="1:3" x14ac:dyDescent="0.3">
      <c r="A3" s="5" t="s">
        <v>1</v>
      </c>
      <c r="B3" s="48" t="str">
        <f>'AUTOS  NOTA 322'!B2:C2</f>
        <v>25-843-31-03-001-2023-00003-00</v>
      </c>
      <c r="C3" s="48"/>
    </row>
    <row r="4" spans="1:3" x14ac:dyDescent="0.3">
      <c r="A4" s="5" t="s">
        <v>2</v>
      </c>
      <c r="B4" s="48" t="str">
        <f>'AUTOS  NOTA 322'!B3:C3</f>
        <v>JUZGADO CIVIL DEL CIRCUITO DE UBATÉ</v>
      </c>
      <c r="C4" s="48"/>
    </row>
    <row r="5" spans="1:3" x14ac:dyDescent="0.3">
      <c r="A5" s="5" t="s">
        <v>3</v>
      </c>
      <c r="B5" s="48" t="str">
        <f>'AUTOS  NOTA 322'!B4:C4</f>
        <v xml:space="preserve">MARIO ANDRES PULIDO GOMEZ </v>
      </c>
      <c r="C5" s="48"/>
    </row>
    <row r="6" spans="1:3" ht="15" customHeight="1" x14ac:dyDescent="0.3">
      <c r="A6" s="5" t="s">
        <v>4</v>
      </c>
      <c r="B6" s="48" t="str">
        <f>'AUTOS  NOTA 322'!B5:C5</f>
        <v>EMERSON BALLÉN DUARTE (Conductor); DIEGO ANDRES MORENO CASTILLO (Parrillero)</v>
      </c>
      <c r="C6" s="48"/>
    </row>
    <row r="7" spans="1:3" ht="15" customHeight="1" x14ac:dyDescent="0.3">
      <c r="A7" s="5" t="s">
        <v>5</v>
      </c>
      <c r="B7" s="48" t="str">
        <f>'AUTOS  NOTA 322'!B6:C6</f>
        <v>LLAMADA EN GARANTIA</v>
      </c>
      <c r="C7" s="48"/>
    </row>
    <row r="8" spans="1:3" ht="15" customHeight="1" x14ac:dyDescent="0.3">
      <c r="A8" s="30" t="s">
        <v>118</v>
      </c>
      <c r="B8" s="48" t="str">
        <f>'AUTOS  NOTA 322'!B7:C8</f>
        <v>EMERSON BALLÉN DUARTE (Conductor); DIEGO ANDRES MORENO CASTILLO (Parrillero)</v>
      </c>
      <c r="C8" s="48"/>
    </row>
    <row r="9" spans="1:3" ht="19.2" customHeight="1" x14ac:dyDescent="0.3">
      <c r="A9" s="5" t="s">
        <v>119</v>
      </c>
      <c r="B9" s="48"/>
      <c r="C9" s="48"/>
    </row>
    <row r="10" spans="1:3" x14ac:dyDescent="0.3">
      <c r="A10" s="7" t="s">
        <v>82</v>
      </c>
      <c r="B10" s="102">
        <f>'AUTOS NOTA 324'!B20:C20</f>
        <v>120552780</v>
      </c>
      <c r="C10" s="102"/>
    </row>
    <row r="11" spans="1:3" x14ac:dyDescent="0.3">
      <c r="A11" s="7" t="s">
        <v>138</v>
      </c>
      <c r="B11" s="103">
        <f>'AUTOS NOTA 324'!B39:C39</f>
        <v>84386946</v>
      </c>
      <c r="C11" s="48"/>
    </row>
    <row r="12" spans="1:3" ht="28.8" x14ac:dyDescent="0.3">
      <c r="A12" s="7" t="s">
        <v>86</v>
      </c>
      <c r="B12" s="100"/>
      <c r="C12" s="101"/>
    </row>
    <row r="13" spans="1:3" ht="43.2" x14ac:dyDescent="0.3">
      <c r="A13" s="5" t="s">
        <v>87</v>
      </c>
      <c r="B13" s="48"/>
      <c r="C13" s="48"/>
    </row>
    <row r="14" spans="1:3" ht="43.2" x14ac:dyDescent="0.3">
      <c r="A14" s="5" t="s">
        <v>88</v>
      </c>
      <c r="B14" s="48"/>
      <c r="C14" s="48"/>
    </row>
    <row r="15" spans="1:3" x14ac:dyDescent="0.3">
      <c r="A15" s="5" t="s">
        <v>89</v>
      </c>
      <c r="B15" s="6"/>
      <c r="C15" s="6"/>
    </row>
    <row r="16" spans="1:3" x14ac:dyDescent="0.3">
      <c r="A16" s="7" t="s">
        <v>90</v>
      </c>
      <c r="B16" s="48"/>
      <c r="C16" s="48"/>
    </row>
    <row r="17" spans="1:3" x14ac:dyDescent="0.3">
      <c r="A17" s="6" t="s">
        <v>91</v>
      </c>
      <c r="B17" s="101"/>
      <c r="C17" s="101"/>
    </row>
  </sheetData>
  <mergeCells count="16">
    <mergeCell ref="B16:C16"/>
    <mergeCell ref="B12:C12"/>
    <mergeCell ref="B17:C17"/>
    <mergeCell ref="B14:C14"/>
    <mergeCell ref="A1:C1"/>
    <mergeCell ref="B7:C7"/>
    <mergeCell ref="B10:C10"/>
    <mergeCell ref="B11:C11"/>
    <mergeCell ref="B13:C13"/>
    <mergeCell ref="B8:C8"/>
    <mergeCell ref="B2:C2"/>
    <mergeCell ref="B3:C3"/>
    <mergeCell ref="B4:C4"/>
    <mergeCell ref="B5:C5"/>
    <mergeCell ref="B6:C6"/>
    <mergeCell ref="B9:C9"/>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D504EE89-BC6D-46DA-B89F-71371E7786AD}">
          <x14:formula1>
            <xm:f>Hoja2!$B$1:$B$2</xm:f>
          </x14:formula1>
          <xm:sqref>B13:C13 B15 B16:C16</xm:sqref>
        </x14:dataValidation>
        <x14:dataValidation type="list" allowBlank="1" showInputMessage="1" showErrorMessage="1" xr:uid="{1D676583-DF8A-4A59-947B-D5D4A912595B}">
          <x14:formula1>
            <xm:f>Hoja2!$N$1:$N$3</xm:f>
          </x14:formula1>
          <xm:sqref>B9:C9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5"/>
  <dimension ref="A1:O13"/>
  <sheetViews>
    <sheetView topLeftCell="G1" workbookViewId="0">
      <selection activeCell="L26" sqref="L26"/>
    </sheetView>
  </sheetViews>
  <sheetFormatPr baseColWidth="10" defaultColWidth="11.44140625" defaultRowHeight="14.4" x14ac:dyDescent="0.3"/>
  <cols>
    <col min="4" max="4" width="20.33203125" bestFit="1" customWidth="1"/>
    <col min="5" max="5" width="42.6640625" bestFit="1" customWidth="1"/>
    <col min="12" max="12" width="30.6640625" customWidth="1"/>
    <col min="13" max="13" width="16" customWidth="1"/>
  </cols>
  <sheetData>
    <row r="1" spans="1:15" x14ac:dyDescent="0.3">
      <c r="A1" s="9" t="s">
        <v>32</v>
      </c>
      <c r="B1" t="s">
        <v>35</v>
      </c>
      <c r="C1" s="9" t="s">
        <v>37</v>
      </c>
      <c r="D1" s="9" t="s">
        <v>92</v>
      </c>
      <c r="E1" s="3" t="s">
        <v>43</v>
      </c>
      <c r="F1" s="2" t="s">
        <v>75</v>
      </c>
      <c r="G1" s="4">
        <v>0</v>
      </c>
      <c r="H1" t="s">
        <v>13</v>
      </c>
      <c r="I1" t="s">
        <v>93</v>
      </c>
      <c r="K1" t="s">
        <v>120</v>
      </c>
      <c r="L1" s="29" t="s">
        <v>152</v>
      </c>
      <c r="M1" t="s">
        <v>94</v>
      </c>
      <c r="N1" t="s">
        <v>75</v>
      </c>
      <c r="O1" t="s">
        <v>142</v>
      </c>
    </row>
    <row r="2" spans="1:15" x14ac:dyDescent="0.3">
      <c r="A2" t="s">
        <v>94</v>
      </c>
      <c r="B2" t="s">
        <v>45</v>
      </c>
      <c r="C2" t="s">
        <v>95</v>
      </c>
      <c r="D2" s="2" t="s">
        <v>96</v>
      </c>
      <c r="E2" s="1" t="s">
        <v>97</v>
      </c>
      <c r="F2" s="2" t="s">
        <v>79</v>
      </c>
      <c r="G2" s="4">
        <v>0.7</v>
      </c>
      <c r="H2" t="s">
        <v>14</v>
      </c>
      <c r="I2" t="s">
        <v>98</v>
      </c>
      <c r="K2" t="s">
        <v>121</v>
      </c>
      <c r="L2" s="29" t="s">
        <v>122</v>
      </c>
      <c r="M2" t="s">
        <v>99</v>
      </c>
      <c r="N2" t="s">
        <v>77</v>
      </c>
      <c r="O2" t="s">
        <v>45</v>
      </c>
    </row>
    <row r="3" spans="1:15" x14ac:dyDescent="0.3">
      <c r="A3" t="s">
        <v>99</v>
      </c>
      <c r="C3" t="s">
        <v>100</v>
      </c>
      <c r="D3" s="2" t="s">
        <v>101</v>
      </c>
      <c r="E3" s="1" t="s">
        <v>102</v>
      </c>
      <c r="F3" s="2" t="s">
        <v>77</v>
      </c>
      <c r="G3" s="4">
        <v>0.3</v>
      </c>
      <c r="H3" t="s">
        <v>103</v>
      </c>
      <c r="I3" t="s">
        <v>104</v>
      </c>
      <c r="L3" s="29" t="s">
        <v>123</v>
      </c>
      <c r="M3" t="s">
        <v>105</v>
      </c>
      <c r="N3" t="s">
        <v>79</v>
      </c>
    </row>
    <row r="4" spans="1:15" x14ac:dyDescent="0.3">
      <c r="A4" t="s">
        <v>105</v>
      </c>
      <c r="C4" t="s">
        <v>38</v>
      </c>
      <c r="E4" s="1" t="s">
        <v>106</v>
      </c>
      <c r="H4" t="s">
        <v>107</v>
      </c>
      <c r="I4" t="s">
        <v>18</v>
      </c>
      <c r="L4" t="s">
        <v>124</v>
      </c>
    </row>
    <row r="5" spans="1:15" x14ac:dyDescent="0.3">
      <c r="A5" t="s">
        <v>108</v>
      </c>
      <c r="E5" s="1" t="s">
        <v>109</v>
      </c>
      <c r="H5" t="s">
        <v>110</v>
      </c>
      <c r="I5" t="s">
        <v>111</v>
      </c>
      <c r="L5" s="29" t="s">
        <v>125</v>
      </c>
    </row>
    <row r="6" spans="1:15" x14ac:dyDescent="0.3">
      <c r="E6" s="1" t="s">
        <v>112</v>
      </c>
      <c r="I6" t="s">
        <v>113</v>
      </c>
      <c r="L6" s="29" t="s">
        <v>153</v>
      </c>
    </row>
    <row r="7" spans="1:15" x14ac:dyDescent="0.3">
      <c r="E7" s="1" t="s">
        <v>114</v>
      </c>
      <c r="I7" t="s">
        <v>145</v>
      </c>
      <c r="L7" s="29" t="s">
        <v>126</v>
      </c>
    </row>
    <row r="8" spans="1:15" x14ac:dyDescent="0.3">
      <c r="E8" s="1" t="s">
        <v>115</v>
      </c>
      <c r="L8" s="29" t="s">
        <v>147</v>
      </c>
    </row>
    <row r="9" spans="1:15" x14ac:dyDescent="0.3">
      <c r="L9" s="29" t="s">
        <v>127</v>
      </c>
    </row>
    <row r="10" spans="1:15" x14ac:dyDescent="0.3">
      <c r="L10" s="29" t="s">
        <v>128</v>
      </c>
    </row>
    <row r="11" spans="1:15" x14ac:dyDescent="0.3">
      <c r="L11" s="29" t="s">
        <v>129</v>
      </c>
    </row>
    <row r="12" spans="1:15" x14ac:dyDescent="0.3">
      <c r="L12" s="29" t="s">
        <v>130</v>
      </c>
    </row>
    <row r="13" spans="1:15" x14ac:dyDescent="0.3">
      <c r="L13" s="29" t="s">
        <v>150</v>
      </c>
    </row>
  </sheetData>
  <pageMargins left="0.7" right="0.7" top="0.75" bottom="0.75" header="0.3" footer="0.3"/>
  <headerFooter>
    <oddHeader>&amp;C&amp;"Calibri"&amp;10&amp;K000000 Internal&amp;1#_x000D_</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AUTOS  NOTA 322</vt:lpstr>
      <vt:lpstr>AUTOS NOTA 321</vt:lpstr>
      <vt:lpstr>AUTOS NOTA 324</vt:lpstr>
      <vt:lpstr>TASACION </vt:lpstr>
      <vt:lpstr>AUTOS NOTA 325</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Tiffany Castaño Torres</cp:lastModifiedBy>
  <cp:revision/>
  <dcterms:created xsi:type="dcterms:W3CDTF">2020-12-07T14:41:17Z</dcterms:created>
  <dcterms:modified xsi:type="dcterms:W3CDTF">2024-04-16T01:06:46Z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43847">
    <vt:lpwstr>02092021143847;CE02653;0</vt:lpwstr>
  </property>
  <property fmtid="{D5CDD505-2E9C-101B-9397-08002B2CF9AE}" pid="20" name="OfficeDocumentSecurity_02092021143943">
    <vt:lpwstr>02092021143943;CE02653;0</vt:lpwstr>
  </property>
  <property fmtid="{D5CDD505-2E9C-101B-9397-08002B2CF9AE}" pid="21" name="OfficeDocumentSecurity_02092021144022">
    <vt:lpwstr>02092021144022;CE02653;0</vt:lpwstr>
  </property>
  <property fmtid="{D5CDD505-2E9C-101B-9397-08002B2CF9AE}" pid="22" name="MSIP_Label_863bc15e-e7bf-41c1-bdb3-03882d8a2e2c_Enabled">
    <vt:lpwstr>true</vt:lpwstr>
  </property>
  <property fmtid="{D5CDD505-2E9C-101B-9397-08002B2CF9AE}" pid="23" name="MSIP_Label_863bc15e-e7bf-41c1-bdb3-03882d8a2e2c_SetDate">
    <vt:lpwstr>2023-02-15T12:41:27Z</vt:lpwstr>
  </property>
  <property fmtid="{D5CDD505-2E9C-101B-9397-08002B2CF9AE}" pid="24" name="MSIP_Label_863bc15e-e7bf-41c1-bdb3-03882d8a2e2c_Method">
    <vt:lpwstr>Privileged</vt:lpwstr>
  </property>
  <property fmtid="{D5CDD505-2E9C-101B-9397-08002B2CF9AE}" pid="25" name="MSIP_Label_863bc15e-e7bf-41c1-bdb3-03882d8a2e2c_Name">
    <vt:lpwstr>863bc15e-e7bf-41c1-bdb3-03882d8a2e2c</vt:lpwstr>
  </property>
  <property fmtid="{D5CDD505-2E9C-101B-9397-08002B2CF9AE}" pid="26" name="MSIP_Label_863bc15e-e7bf-41c1-bdb3-03882d8a2e2c_SiteId">
    <vt:lpwstr>6e06e42d-6925-47c6-b9e7-9581c7ca302a</vt:lpwstr>
  </property>
  <property fmtid="{D5CDD505-2E9C-101B-9397-08002B2CF9AE}" pid="27" name="MSIP_Label_863bc15e-e7bf-41c1-bdb3-03882d8a2e2c_ActionId">
    <vt:lpwstr>ecc5e9df-e1db-4698-8463-abf3c56b12d7</vt:lpwstr>
  </property>
  <property fmtid="{D5CDD505-2E9C-101B-9397-08002B2CF9AE}" pid="28" name="MSIP_Label_863bc15e-e7bf-41c1-bdb3-03882d8a2e2c_ContentBits">
    <vt:lpwstr>1</vt:lpwstr>
  </property>
</Properties>
</file>