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codeName="ThisWorkbook"/>
  <mc:AlternateContent xmlns:mc="http://schemas.openxmlformats.org/markup-compatibility/2006">
    <mc:Choice Requires="x15">
      <x15ac:absPath xmlns:x15ac="http://schemas.microsoft.com/office/spreadsheetml/2010/11/ac" url="/Users/fabianarodriguezsalas/Downloads/"/>
    </mc:Choice>
  </mc:AlternateContent>
  <xr:revisionPtr revIDLastSave="0" documentId="8_{C5588C7A-9EB0-4BC7-8EE3-9FDF882D0BA2}" xr6:coauthVersionLast="47" xr6:coauthVersionMax="47" xr10:uidLastSave="{00000000-0000-0000-0000-000000000000}"/>
  <bookViews>
    <workbookView xWindow="0" yWindow="740" windowWidth="23160" windowHeight="1660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5" i="8"/>
  <c r="B20" i="8"/>
  <c r="B39" i="8" s="1"/>
  <c r="B10" i="9" l="1"/>
  <c r="B2" i="8" l="1"/>
  <c r="B2" i="9" s="1"/>
  <c r="B8" i="9" l="1"/>
  <c r="B7" i="9"/>
  <c r="B6" i="9"/>
  <c r="B5" i="9"/>
  <c r="B4" i="9"/>
  <c r="B3" i="9"/>
  <c r="B8" i="8"/>
  <c r="B6" i="8"/>
  <c r="B4" i="8"/>
  <c r="B3" i="8"/>
  <c r="B8" i="7"/>
  <c r="B4" i="7" l="1"/>
  <c r="B5" i="7"/>
  <c r="B6" i="7"/>
  <c r="B7" i="7"/>
  <c r="B3" i="7"/>
  <c r="B9" i="8"/>
  <c r="B11" i="9" l="1"/>
</calcChain>
</file>

<file path=xl/sharedStrings.xml><?xml version="1.0" encoding="utf-8"?>
<sst xmlns="http://schemas.openxmlformats.org/spreadsheetml/2006/main" count="241" uniqueCount="178">
  <si>
    <t>SOLICITUD DE ANTECEDENTES -ABOGADO EXTERNO-</t>
  </si>
  <si>
    <t>Radicado(23 digitos)</t>
  </si>
  <si>
    <t>41298310300120230007200</t>
  </si>
  <si>
    <t>Juzgado</t>
  </si>
  <si>
    <t>JUZGADO 1° CIVIL DEL CIRCUITO DE GARZÓN - HUILA</t>
  </si>
  <si>
    <t>Demandado</t>
  </si>
  <si>
    <t>JEFFERSON MONROY ANDRADE 
ALLIANZ SEGUROS S.A.</t>
  </si>
  <si>
    <t xml:space="preserve">Demandante </t>
  </si>
  <si>
    <t>DIEGO ALEJANDRO MUÑOZ SALAZAR (Víctima directa)
DUVAN ANDRÉS SALAZAR (Hermano)
NICOLAS LEONARDO MUÑOZ SALAZAR (Hermano)
JAVIER FELIPE LOSADA SALAZAR (Hermano)
DEIMAR JAVIER LOSADA ANACONA (Padastro)
NOHEMÍ MUÑOZ SALAZAR (Madre)</t>
  </si>
  <si>
    <t>Tipo de vinculacion compañía</t>
  </si>
  <si>
    <t>DEMANDA DIRECTA</t>
  </si>
  <si>
    <t xml:space="preserve">Tipo de perjucio </t>
  </si>
  <si>
    <t xml:space="preserve">RCE LESIONES </t>
  </si>
  <si>
    <t>INTERVINIENTE -Nombre de lesionado o muerto (s) del proceso</t>
  </si>
  <si>
    <t xml:space="preserve">DIEGO ALEJANDRO MUÑOZ SALAZAR </t>
  </si>
  <si>
    <t xml:space="preserve">Numero de identificacion </t>
  </si>
  <si>
    <t xml:space="preserve">Domicilio </t>
  </si>
  <si>
    <t>Timaná, Huila</t>
  </si>
  <si>
    <t xml:space="preserve">Telefono </t>
  </si>
  <si>
    <t>No se indicó</t>
  </si>
  <si>
    <t>Correo electronico</t>
  </si>
  <si>
    <t xml:space="preserve">Estado Civil </t>
  </si>
  <si>
    <t xml:space="preserve">Fecha de nacimiento </t>
  </si>
  <si>
    <t xml:space="preserve">Edad al momento del siniestro </t>
  </si>
  <si>
    <t>23 años</t>
  </si>
  <si>
    <t xml:space="preserve">Fecha de defuncion </t>
  </si>
  <si>
    <t>N/A</t>
  </si>
  <si>
    <t xml:space="preserve">Situcion Laboral </t>
  </si>
  <si>
    <t>Ocupado - Autonomo</t>
  </si>
  <si>
    <t xml:space="preserve">Profesion </t>
  </si>
  <si>
    <t>Bachiller académico</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</si>
  <si>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</si>
  <si>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</si>
  <si>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</si>
  <si>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</si>
  <si>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</si>
  <si>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</si>
  <si>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</si>
  <si>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</si>
  <si>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26 de febrero de 2022 alrededor de las 6 de la tarde el señor Diego Alejandro Muñoz Salazar conducía la motocicleta de placas EPM10F en la vía Garzón - Altamira (Huila) cuando colisionó con el vehíuclo de placas DUL479 que transitaba en la misma vía pero en sentido contrario y que era conducido por el señor Jefferson Monroy Andrade. 
2. El IPAT le atribuyó la hipótesis del accidente al conductor de la motocicleta EMP-10F por invadir el carril contrario.
3. El señor Muñoz Salazar sufrió lesiones de alta gravedad en su pierna izquierda con pérdida funcional de carácter permanente en dicho miembro y una incapacidad médico legal de 55 días.
4. El vehículo de placas EMP-10F se encontraba amparado por la póliza de automóviles No. 0223052240/0 cuyo asegurado es el señor Jefferson Monroy Andrade. </t>
  </si>
  <si>
    <t>Asegurado</t>
  </si>
  <si>
    <t xml:space="preserve">JEFFERSON MONROY ANDRADE </t>
  </si>
  <si>
    <t>Nit Asegurado</t>
  </si>
  <si>
    <t>Placa vehículo asegurado (si aplica)</t>
  </si>
  <si>
    <t>DUL749</t>
  </si>
  <si>
    <t>No. Póliza vinculada</t>
  </si>
  <si>
    <t>023052240/0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</si>
  <si>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</si>
  <si>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</si>
  <si>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</si>
  <si>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</si>
  <si>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</si>
  <si>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111804011- APJ31981 </t>
  </si>
  <si>
    <t>INTERVINIENTE</t>
  </si>
  <si>
    <t>PÓLIZA</t>
  </si>
  <si>
    <t>023052240 / 0</t>
  </si>
  <si>
    <t>AMPARO A AFECTAR</t>
  </si>
  <si>
    <t>VALOR ASEGURADO</t>
  </si>
  <si>
    <t>DEDUCIBLE</t>
  </si>
  <si>
    <t>MODALIDAD</t>
  </si>
  <si>
    <t>OCURRENCIA</t>
  </si>
  <si>
    <t xml:space="preserve">VIGENCIA </t>
  </si>
  <si>
    <t>2/02/2022 hasta las 24:00 horas del
11/02/2023.</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</si>
  <si>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</si>
  <si>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</si>
  <si>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</si>
  <si>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</si>
  <si>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</si>
  <si>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</si>
  <si>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</si>
  <si>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</si>
  <si>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</si>
  <si>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</si>
  <si>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</si>
  <si>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</si>
  <si>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</si>
  <si>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</si>
  <si>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</si>
  <si>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</si>
  <si>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</si>
  <si>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</si>
  <si>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</si>
  <si>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</si>
  <si>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</si>
  <si>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</si>
  <si>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</si>
  <si>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</si>
  <si>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</si>
  <si>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</si>
  <si>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</si>
  <si>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</si>
  <si>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</si>
  <si>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</si>
  <si>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</si>
  <si>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</si>
  <si>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</si>
  <si>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</si>
  <si>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</si>
  <si>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</si>
  <si>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</si>
  <si>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</si>
  <si>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</si>
  <si>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</si>
  <si>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</si>
  <si>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</si>
  <si>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</si>
  <si>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</si>
  <si>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</si>
  <si>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</si>
  <si>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</si>
  <si>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</si>
  <si>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</si>
  <si>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REMOTO</t>
  </si>
  <si>
    <t>Concepto del Abogado sobre la Contingencia:(Se debe indicar las razones por las cuales se considera que el proceso es Eventual Remoto o Probable.)</t>
  </si>
  <si>
    <t xml:space="preserve">La contingencia se califica como REMOTA en atención a que, si bien la póliza No. 023052240/0 presta cobertura material y temporal respecto de los hechos objeto de litigio, en el presente caso está acreditada la culpa exclusiva de la víctima como causal exonerativa de responsabilidad. 
Lo primero que debe tomarse en consideración es que la póliza presta cobertura material y temporal. Frente a la cobertura material debe indicarse que la responsabilidad civil extracontractual es uno de los amparos de la póliza, razón por la cual los hechos objeto de litigio estarían cubiertos. Sobre la cobertura temporal, debe tenerse en cuenta que la póliza tuvo una vigencia del 12 de febrero de 2022 hasta el 11 de febrero de 2023 y, teniendo en cuenta que los hechos objeto de litigio ocurrieron el 26 de febrero de 2022, es claro que la póliza sí presta cobertura temporal. 
Sin embargo, frente a la responsabilidad del asegurado, debe decirse que la misma no se encuentra acreditada. Por un lado, no existe ninguna prueba en el expediente que le endilgue la responsabilidad al señor Jefferson Monroy Andrade (asegurado). Por otro lado, en el Informe Policial de Accidente de Tránsito se le atribuyó la hipótesis del accidente al señor Diego Alejandro Muñoz Salazar, bajo la causal No. 157 (adelantar invadiendo el sentido contrario). Adicionalmente, la investigación penal abierta con ocasión a los mismos hechos fue archivada por atipicidad teniendo en cuenta que la causa del accidente fue la conducta imprudente del demandante. Es decir, las únicas pruebas que hasta ahora obran en el expediente definitivamente acreditan que la causa del accidente deviene exclusivamente de la víctima demandante. Por tal razón, se encuentra acreditada la causal exonerativa de responsabilidad denominada hecho exclusivo de la víctima. 
Lo esgrimido sin perjuicio del carácter contingente del proceso. </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</si>
  <si>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</si>
  <si>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</si>
  <si>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</si>
  <si>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</si>
  <si>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</si>
  <si>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</si>
  <si>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</si>
  <si>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</si>
  <si>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</si>
  <si>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</si>
  <si>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</si>
  <si>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</si>
  <si>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 xml:space="preserve">Las pretensiones se estiman en la suma de $71.063.343, en atención a las siguientes consideraciones: 
1. Daño emergente: No se reconocerá ninguna cifra por este concepto dado que el demandante no aportó prueba alguna que permita acreditar que efectivamente incurrió en tales gastos. 
2. Lucro cesante: Solo se reconocerá la suma de $2.126.685, que corresponden a los 55 días de incapacidad reconocidos por Medicina Legal y calculados sengún el salario mínimo legal diario vigente, sumado a que el demandante no aportó certificación laboral o de ingresos, así como tampoco un dictamen de pérdida de capacidad laboral que permitan acreditar y cuantificar el lucro. Al señor Javier Losada, quien demanda en calidad de padre de crianza de la vícitima, no se le reconocerá ninguna suma en tanto no acredita los requisitos establecidos por la jurisprudencia (SC1171-2022 (08/04/2022) para tal calidad.
3.Daño moral: Se reconocerá la suma de $140.000.000, en la medida en que según la sentencia SC780-2020 (10/03/2020), los topes máximos de indemnización en caso de lesiones de mediana gravedad por accidente de tránsito es de $40.000.000 para la víctima directa y $20.000.000 para los familiares en segundo grado. En ese sentido, se reconocen $40.000.000 al señor Diego Alejandro Reyes Murcia y $40.000.000 a su madre, y $20.000.000 para cada uno de sus tres hermanos. Lo anterior teniendo en cuenta que el señor Diego Alejandro Muñoz perdió la pierna izquierda como consecuencia del accidente, sumado a que al expediente se aportaron unas fotografías muy fuertes que denotan la gravedad de la lesión para la vícitima y el gran impacto y dolor que ello pudo generar en él y en sus familiares más cercanos.
4. Concurrencia: Se descontará el 50% de la liquidación objetiva de las pretensiones teniendo en cuenta la contribución de la vícitima en la producción del daño, toda vez que se le imputó la hipótesis 157 por invadir el carril contrario. </t>
  </si>
  <si>
    <t>Defensa de la Aseguradora: (Enumerar y enunciar las excepciones propuestas demanda y/o llamamiento )</t>
  </si>
  <si>
    <t>EXCEPCIONES FRENTE A LA DEMANDA: 
1. Eximente de responsabilidad de los demandados por configurarse un "hecho exclusivo de la víctima".
2. Falta de prueba del nexo causal.
3. Falta de prueba de la legitimación en la causa por activa de Javier Losada. 
4. Tasación exorbitante del perjuicio - Los perjuicios morales solicitados desconocen los límites jurisprudenciales establecidos por el máximo órgano de la jurisdicción ordinaria.
5. Improcedencia del reconocimiento de los perjuicios patrimoniales solicitados - Lucro cesante. 
6. Improcedencia del reconocimiento y falta de prueba del daño emergente.
7. Reducción de la eventual indemnización por incidencia de la víctima en la producción del daño. 
8. Genérica o innominada.
EXCEPCIONES FRENTE AL CONTRATO DE SEGURO
1. Inexistencia de obligación de indemnizar a cargo de Allianz Seguros S.A. por incumplimiento de las cargas del artículo 1077 del C.Co. 
2. Riesgos expresamente exlcuidos en la póliza de seguro 
3. Carácter meramente indemnizatorio que revisten los contratos de seguro. 
4. En cualquier caso, de ninguna forma se podrá exceder el límite del valor asegurado. 
5. Disponibilidad del valor asegurado.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</si>
  <si>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</si>
  <si>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</si>
  <si>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</si>
  <si>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</si>
  <si>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</si>
  <si>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</si>
  <si>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</si>
  <si>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</si>
  <si>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</si>
  <si>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</si>
  <si>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</si>
  <si>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</si>
  <si>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</si>
  <si>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</si>
  <si>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</si>
  <si>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SI </t>
  </si>
  <si>
    <t>CEDIDO</t>
  </si>
  <si>
    <t>FACULTATIVO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</si>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</sst>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0" borderId="3" xfId="0" applyBorder="1" applyAlignment="1">
      <alignment horizontal="left"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91</xdr:row>
      <xdr:rowOff>20116</xdr:rowOff>
    </xdr:to>
    <xdr:pic>
      <xdr:nvPicPr>
        <xdr:cNvPr id="2" name="Imagen 1">
          <a:extLst>
            <a:ext uri="{FF2B5EF4-FFF2-40B4-BE49-F238E27FC236}">
              <a16:creationId xmlns:a16="http://schemas.microsoft.com/office/drawing/2014/main" id="{A74D06C8-075A-C235-3B29-4B0055408057}"/>
            </a:ext>
          </a:extLst>
        </xdr:cNvPr>
        <xdr:cNvPicPr>
          <a:picLocks noChangeAspect="1"/>
        </xdr:cNvPicPr>
      </xdr:nvPicPr>
      <xdr:blipFill>
        <a:blip xmlns:r="http://schemas.openxmlformats.org/officeDocument/2006/relationships" r:embed="rId1"/>
        <a:stretch>
          <a:fillRect/>
        </a:stretch>
      </xdr:blipFill>
      <xdr:spPr>
        <a:xfrm>
          <a:off x="0" y="9772650"/>
          <a:ext cx="11430000"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Normal="100" workbookViewId="0">
      <selection activeCell="B25" sqref="B25:C27"/>
    </sheetView>
  </sheetViews>
  <sheetFormatPr defaultColWidth="0" defaultRowHeight="15"/>
  <cols>
    <col min="1" max="1" width="53.42578125" style="8" customWidth="1"/>
    <col min="2" max="2" width="55.140625" style="8" customWidth="1"/>
    <col min="3" max="3" width="19.140625" style="8" customWidth="1"/>
    <col min="4" max="16384" width="11.42578125" style="2" hidden="1"/>
  </cols>
  <sheetData>
    <row r="1" spans="1:3" ht="18.95">
      <c r="A1" s="46" t="s">
        <v>0</v>
      </c>
      <c r="B1" s="46"/>
      <c r="C1" s="46"/>
    </row>
    <row r="2" spans="1:3" ht="15.95">
      <c r="A2" s="5" t="s">
        <v>1</v>
      </c>
      <c r="B2" s="53" t="s">
        <v>2</v>
      </c>
      <c r="C2" s="54"/>
    </row>
    <row r="3" spans="1:3" ht="15.95">
      <c r="A3" s="5" t="s">
        <v>3</v>
      </c>
      <c r="B3" s="49" t="s">
        <v>4</v>
      </c>
      <c r="C3" s="50"/>
    </row>
    <row r="4" spans="1:3" ht="30" customHeight="1">
      <c r="A4" s="5" t="s">
        <v>5</v>
      </c>
      <c r="B4" s="68" t="s">
        <v>6</v>
      </c>
      <c r="C4" s="108"/>
    </row>
    <row r="5" spans="1:3" ht="93" customHeight="1">
      <c r="A5" s="5" t="s">
        <v>7</v>
      </c>
      <c r="B5" s="68" t="s">
        <v>8</v>
      </c>
      <c r="C5" s="108"/>
    </row>
    <row r="6" spans="1:3" ht="15.95">
      <c r="A6" s="5" t="s">
        <v>9</v>
      </c>
      <c r="B6" s="47" t="s">
        <v>10</v>
      </c>
      <c r="C6" s="47"/>
    </row>
    <row r="7" spans="1:3" ht="15.95">
      <c r="A7" s="27" t="s">
        <v>11</v>
      </c>
      <c r="B7" s="49" t="s">
        <v>12</v>
      </c>
      <c r="C7" s="50"/>
    </row>
    <row r="8" spans="1:3" ht="23.1" customHeight="1">
      <c r="A8" s="28" t="s">
        <v>13</v>
      </c>
      <c r="B8" s="47" t="s">
        <v>14</v>
      </c>
      <c r="C8" s="47"/>
    </row>
    <row r="9" spans="1:3" ht="15.95">
      <c r="A9" s="28" t="s">
        <v>15</v>
      </c>
      <c r="B9" s="56">
        <v>1080936806</v>
      </c>
      <c r="C9" s="47"/>
    </row>
    <row r="10" spans="1:3" ht="15.95">
      <c r="A10" s="28" t="s">
        <v>16</v>
      </c>
      <c r="B10" s="48" t="s">
        <v>17</v>
      </c>
      <c r="C10" s="48"/>
    </row>
    <row r="11" spans="1:3" ht="30" customHeight="1">
      <c r="A11" s="29" t="s">
        <v>18</v>
      </c>
      <c r="B11" s="48" t="s">
        <v>19</v>
      </c>
      <c r="C11" s="48"/>
    </row>
    <row r="12" spans="1:3" ht="30" customHeight="1">
      <c r="A12" s="5" t="s">
        <v>20</v>
      </c>
      <c r="B12" s="63" t="s">
        <v>19</v>
      </c>
      <c r="C12" s="48"/>
    </row>
    <row r="13" spans="1:3" ht="15.95">
      <c r="A13" s="5" t="s">
        <v>21</v>
      </c>
      <c r="B13" s="47" t="s">
        <v>19</v>
      </c>
      <c r="C13" s="47"/>
    </row>
    <row r="14" spans="1:3" ht="15.95">
      <c r="A14" s="5" t="s">
        <v>22</v>
      </c>
      <c r="B14" s="57">
        <v>35855</v>
      </c>
      <c r="C14" s="47"/>
    </row>
    <row r="15" spans="1:3" ht="15.95">
      <c r="A15" s="5" t="s">
        <v>23</v>
      </c>
      <c r="B15" s="47" t="s">
        <v>24</v>
      </c>
      <c r="C15" s="47"/>
    </row>
    <row r="16" spans="1:3" ht="15.95">
      <c r="A16" s="5" t="s">
        <v>25</v>
      </c>
      <c r="B16" s="47" t="s">
        <v>26</v>
      </c>
      <c r="C16" s="47"/>
    </row>
    <row r="17" spans="1:3" ht="15" customHeight="1">
      <c r="A17" s="5" t="s">
        <v>27</v>
      </c>
      <c r="B17" s="48" t="s">
        <v>28</v>
      </c>
      <c r="C17" s="48"/>
    </row>
    <row r="18" spans="1:3" ht="15.95">
      <c r="A18" s="5" t="s">
        <v>29</v>
      </c>
      <c r="B18" s="48" t="s">
        <v>30</v>
      </c>
      <c r="C18" s="48"/>
    </row>
    <row r="19" spans="1:3" ht="18.75" customHeight="1">
      <c r="A19" s="5" t="s">
        <v>31</v>
      </c>
      <c r="B19" s="51">
        <v>1300000</v>
      </c>
      <c r="C19" s="52"/>
    </row>
    <row r="20" spans="1:3" ht="15.95">
      <c r="A20" s="5" t="s">
        <v>32</v>
      </c>
      <c r="B20" s="47">
        <v>1</v>
      </c>
      <c r="C20" s="47"/>
    </row>
    <row r="21" spans="1:3" ht="17.25" customHeight="1">
      <c r="A21" s="5" t="s">
        <v>33</v>
      </c>
      <c r="B21" s="48" t="s">
        <v>34</v>
      </c>
      <c r="C21" s="48"/>
    </row>
    <row r="22" spans="1:3" ht="15.95">
      <c r="A22" s="28" t="s">
        <v>35</v>
      </c>
      <c r="B22" s="62">
        <v>44618</v>
      </c>
      <c r="C22" s="44"/>
    </row>
    <row r="23" spans="1:3" ht="15.95">
      <c r="A23" s="28" t="s">
        <v>36</v>
      </c>
      <c r="B23" s="61"/>
      <c r="C23" s="44"/>
    </row>
    <row r="24" spans="1:3" ht="15.95">
      <c r="A24" s="28" t="s">
        <v>37</v>
      </c>
      <c r="B24" s="61"/>
      <c r="C24" s="44"/>
    </row>
    <row r="25" spans="1:3">
      <c r="A25" s="55" t="s">
        <v>38</v>
      </c>
      <c r="B25" s="44" t="s">
        <v>39</v>
      </c>
      <c r="C25" s="45"/>
    </row>
    <row r="26" spans="1:3">
      <c r="A26" s="55"/>
      <c r="B26" s="45"/>
      <c r="C26" s="45"/>
    </row>
    <row r="27" spans="1:3" ht="168.95" customHeight="1">
      <c r="A27" s="55"/>
      <c r="B27" s="45"/>
      <c r="C27" s="45"/>
    </row>
    <row r="28" spans="1:3" ht="15.95">
      <c r="A28" s="28" t="s">
        <v>40</v>
      </c>
      <c r="B28" s="44" t="s">
        <v>41</v>
      </c>
      <c r="C28" s="45"/>
    </row>
    <row r="29" spans="1:3" ht="15.95">
      <c r="A29" s="28" t="s">
        <v>42</v>
      </c>
      <c r="B29" s="58">
        <v>1077845668</v>
      </c>
      <c r="C29" s="45"/>
    </row>
    <row r="30" spans="1:3" ht="15.95">
      <c r="A30" s="28" t="s">
        <v>43</v>
      </c>
      <c r="B30" s="45" t="s">
        <v>44</v>
      </c>
      <c r="C30" s="45"/>
    </row>
    <row r="31" spans="1:3" ht="15.95">
      <c r="A31" s="28" t="s">
        <v>45</v>
      </c>
      <c r="B31" s="45" t="s">
        <v>46</v>
      </c>
      <c r="C31" s="45"/>
    </row>
    <row r="32" spans="1:3" ht="15.95">
      <c r="A32" s="28" t="s">
        <v>47</v>
      </c>
      <c r="B32" s="59">
        <v>45131</v>
      </c>
      <c r="C32" s="60"/>
    </row>
    <row r="33" spans="1:3">
      <c r="A33" s="5" t="s">
        <v>48</v>
      </c>
      <c r="B33" s="57">
        <v>45211</v>
      </c>
      <c r="C33" s="57"/>
    </row>
    <row r="34" spans="1:3" ht="45.75">
      <c r="A34" s="5" t="s">
        <v>49</v>
      </c>
      <c r="B34" s="57">
        <v>45240</v>
      </c>
      <c r="C34" s="47"/>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1" sqref="B11:C11"/>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95">
      <c r="A1" s="83" t="s">
        <v>50</v>
      </c>
      <c r="B1" s="83"/>
      <c r="C1" s="83"/>
    </row>
    <row r="2" spans="1:3" ht="15.75" customHeight="1">
      <c r="A2" s="20" t="s">
        <v>51</v>
      </c>
      <c r="B2" s="73" t="s">
        <v>52</v>
      </c>
      <c r="C2" s="74"/>
    </row>
    <row r="3" spans="1:3" s="2" customFormat="1" ht="15.95">
      <c r="A3" s="5" t="s">
        <v>1</v>
      </c>
      <c r="B3" s="47" t="str">
        <f>'AUTOS  NOTA 322'!B2:C2</f>
        <v>41298310300120230007200</v>
      </c>
      <c r="C3" s="47"/>
    </row>
    <row r="4" spans="1:3" s="2" customFormat="1" ht="15.95">
      <c r="A4" s="5" t="s">
        <v>3</v>
      </c>
      <c r="B4" s="47" t="str">
        <f>'AUTOS  NOTA 322'!B3:C3</f>
        <v>JUZGADO 1° CIVIL DEL CIRCUITO DE GARZÓN - HUILA</v>
      </c>
      <c r="C4" s="47"/>
    </row>
    <row r="5" spans="1:3" s="2" customFormat="1" ht="15.95">
      <c r="A5" s="5" t="s">
        <v>5</v>
      </c>
      <c r="B5" s="47" t="str">
        <f>'AUTOS  NOTA 322'!B4:C4</f>
        <v>JEFFERSON MONROY ANDRADE 
ALLIANZ SEGUROS S.A.</v>
      </c>
      <c r="C5" s="47"/>
    </row>
    <row r="6" spans="1:3" s="2" customFormat="1" ht="15.95">
      <c r="A6" s="5" t="s">
        <v>7</v>
      </c>
      <c r="B6" s="47" t="str">
        <f>'AUTOS  NOTA 322'!B5:C5</f>
        <v>DIEGO ALEJANDRO MUÑOZ SALAZAR (Víctima directa)
DUVAN ANDRÉS SALAZAR (Hermano)
NICOLAS LEONARDO MUÑOZ SALAZAR (Hermano)
JAVIER FELIPE LOSADA SALAZAR (Hermano)
DEIMAR JAVIER LOSADA ANACONA (Padastro)
NOHEMÍ MUÑOZ SALAZAR (Madre)</v>
      </c>
      <c r="C6" s="47"/>
    </row>
    <row r="7" spans="1:3" s="2" customFormat="1" ht="15.95">
      <c r="A7" s="5" t="s">
        <v>9</v>
      </c>
      <c r="B7" s="47" t="str">
        <f>'AUTOS  NOTA 322'!B6:C6</f>
        <v>DEMANDA DIRECTA</v>
      </c>
      <c r="C7" s="47"/>
    </row>
    <row r="8" spans="1:3" s="2" customFormat="1" ht="15.95">
      <c r="A8" s="31" t="s">
        <v>53</v>
      </c>
      <c r="B8" s="47" t="str">
        <f>'AUTOS  NOTA 322'!B7:C8</f>
        <v xml:space="preserve">DIEGO ALEJANDRO MUÑOZ SALAZAR </v>
      </c>
      <c r="C8" s="47"/>
    </row>
    <row r="9" spans="1:3" ht="15.95">
      <c r="A9" s="20" t="s">
        <v>54</v>
      </c>
      <c r="B9" s="47" t="s">
        <v>55</v>
      </c>
      <c r="C9" s="47"/>
    </row>
    <row r="10" spans="1:3" ht="15.95">
      <c r="A10" s="20" t="s">
        <v>56</v>
      </c>
      <c r="B10" s="47" t="s">
        <v>12</v>
      </c>
      <c r="C10" s="47"/>
    </row>
    <row r="11" spans="1:3" ht="15.95">
      <c r="A11" s="20" t="s">
        <v>57</v>
      </c>
      <c r="B11" s="66">
        <v>4000000000</v>
      </c>
      <c r="C11" s="67"/>
    </row>
    <row r="12" spans="1:3" ht="15.95">
      <c r="A12" s="20" t="s">
        <v>58</v>
      </c>
      <c r="B12" s="66">
        <v>0</v>
      </c>
      <c r="C12" s="67"/>
    </row>
    <row r="13" spans="1:3" ht="15.95">
      <c r="A13" s="20" t="s">
        <v>59</v>
      </c>
      <c r="B13" s="49" t="s">
        <v>60</v>
      </c>
      <c r="C13" s="50"/>
    </row>
    <row r="14" spans="1:3" ht="15.95">
      <c r="A14" s="20" t="s">
        <v>61</v>
      </c>
      <c r="B14" s="48" t="s">
        <v>62</v>
      </c>
      <c r="C14" s="47"/>
    </row>
    <row r="15" spans="1:3" ht="15.95">
      <c r="A15" s="20" t="s">
        <v>63</v>
      </c>
      <c r="B15" s="47" t="s">
        <v>64</v>
      </c>
      <c r="C15" s="47"/>
    </row>
    <row r="16" spans="1:3" ht="15.95">
      <c r="A16" s="20" t="s">
        <v>65</v>
      </c>
      <c r="B16" s="47" t="s">
        <v>64</v>
      </c>
      <c r="C16" s="47"/>
    </row>
    <row r="17" spans="1:3">
      <c r="A17" s="70" t="s">
        <v>66</v>
      </c>
      <c r="B17" s="47" t="s">
        <v>67</v>
      </c>
      <c r="C17" s="47"/>
    </row>
    <row r="18" spans="1:3">
      <c r="A18" s="71"/>
      <c r="B18" s="10" t="s">
        <v>68</v>
      </c>
      <c r="C18" s="10" t="s">
        <v>69</v>
      </c>
    </row>
    <row r="19" spans="1:3" ht="15.95">
      <c r="A19" s="71"/>
      <c r="B19" s="6" t="s">
        <v>70</v>
      </c>
      <c r="C19" s="6"/>
    </row>
    <row r="20" spans="1:3">
      <c r="A20" s="71"/>
      <c r="B20" s="6"/>
      <c r="C20" s="6"/>
    </row>
    <row r="21" spans="1:3">
      <c r="A21" s="72"/>
      <c r="B21" s="6"/>
      <c r="C21" s="6"/>
    </row>
    <row r="22" spans="1:3" ht="15.95">
      <c r="A22" s="20" t="s">
        <v>71</v>
      </c>
      <c r="B22" s="47" t="s">
        <v>72</v>
      </c>
      <c r="C22" s="47"/>
    </row>
    <row r="23" spans="1:3" ht="15.95">
      <c r="A23" s="20" t="s">
        <v>73</v>
      </c>
      <c r="B23" s="73" t="s">
        <v>72</v>
      </c>
      <c r="C23" s="74"/>
    </row>
    <row r="24" spans="1:3" ht="15.95">
      <c r="A24" s="20" t="s">
        <v>74</v>
      </c>
      <c r="B24" s="47" t="s">
        <v>75</v>
      </c>
      <c r="C24" s="47"/>
    </row>
    <row r="25" spans="1:3" ht="15.95">
      <c r="A25" s="20" t="s">
        <v>76</v>
      </c>
      <c r="B25" s="47" t="s">
        <v>72</v>
      </c>
      <c r="C25" s="47"/>
    </row>
    <row r="26" spans="1:3" ht="15.95">
      <c r="A26" s="20" t="s">
        <v>77</v>
      </c>
      <c r="B26" s="47">
        <v>0</v>
      </c>
      <c r="C26" s="47"/>
    </row>
    <row r="27" spans="1:3" ht="15.95">
      <c r="A27" s="19" t="s">
        <v>78</v>
      </c>
      <c r="B27" s="47" t="s">
        <v>72</v>
      </c>
      <c r="C27" s="47"/>
    </row>
    <row r="28" spans="1:3">
      <c r="A28" s="75" t="s">
        <v>79</v>
      </c>
      <c r="B28" s="75"/>
      <c r="C28" s="75"/>
    </row>
    <row r="29" spans="1:3" ht="15.95">
      <c r="A29" s="68" t="s">
        <v>80</v>
      </c>
      <c r="B29" s="69"/>
      <c r="C29" s="11" t="s">
        <v>81</v>
      </c>
    </row>
    <row r="30" spans="1:3" ht="15.95">
      <c r="A30" s="68" t="s">
        <v>82</v>
      </c>
      <c r="B30" s="69"/>
      <c r="C30" s="11" t="s">
        <v>81</v>
      </c>
    </row>
    <row r="31" spans="1:3" ht="15.95">
      <c r="A31" s="68" t="s">
        <v>83</v>
      </c>
      <c r="B31" s="69"/>
      <c r="C31" s="12" t="s">
        <v>81</v>
      </c>
    </row>
    <row r="32" spans="1:3">
      <c r="A32" s="68" t="s">
        <v>84</v>
      </c>
      <c r="B32" s="69"/>
      <c r="C32" s="11"/>
    </row>
    <row r="33" spans="1:3">
      <c r="A33" s="68" t="s">
        <v>85</v>
      </c>
      <c r="B33" s="69"/>
      <c r="C33" s="11"/>
    </row>
    <row r="34" spans="1:3">
      <c r="A34" s="68" t="s">
        <v>86</v>
      </c>
      <c r="B34" s="69"/>
      <c r="C34" s="13"/>
    </row>
    <row r="35" spans="1:3">
      <c r="A35" s="64" t="s">
        <v>87</v>
      </c>
      <c r="B35" s="65"/>
      <c r="C35" s="14"/>
    </row>
    <row r="36" spans="1:3">
      <c r="A36" s="64" t="s">
        <v>88</v>
      </c>
      <c r="B36" s="65"/>
      <c r="C36" s="15"/>
    </row>
    <row r="37" spans="1:3">
      <c r="A37" s="76" t="s">
        <v>89</v>
      </c>
      <c r="B37" s="77"/>
      <c r="C37" s="15"/>
    </row>
    <row r="38" spans="1:3">
      <c r="A38" s="78"/>
      <c r="B38" s="79"/>
      <c r="C38" s="15"/>
    </row>
    <row r="39" spans="1:3">
      <c r="A39" s="80"/>
      <c r="B39" s="81"/>
      <c r="C39" s="15"/>
    </row>
    <row r="40" spans="1:3">
      <c r="A40" s="82" t="s">
        <v>90</v>
      </c>
      <c r="B40" s="82"/>
      <c r="C40" s="82"/>
    </row>
    <row r="41" spans="1:3" ht="15.95">
      <c r="A41" s="17" t="s">
        <v>91</v>
      </c>
      <c r="B41" s="18"/>
      <c r="C41" s="15"/>
    </row>
    <row r="42" spans="1:3">
      <c r="A42" s="64" t="s">
        <v>92</v>
      </c>
      <c r="B42" s="65"/>
      <c r="C42" s="15"/>
    </row>
    <row r="43" spans="1:3">
      <c r="A43" s="64" t="s">
        <v>93</v>
      </c>
      <c r="B43" s="65"/>
      <c r="C43" s="15"/>
    </row>
    <row r="44" spans="1:3" ht="15.95">
      <c r="A44" s="17" t="s">
        <v>94</v>
      </c>
      <c r="B44" s="18"/>
      <c r="C44" s="15"/>
    </row>
    <row r="45" spans="1:3" ht="15.95">
      <c r="A45" s="17" t="s">
        <v>95</v>
      </c>
      <c r="B45" s="18"/>
      <c r="C45" s="15"/>
    </row>
    <row r="46" spans="1:3">
      <c r="A46" s="64" t="s">
        <v>96</v>
      </c>
      <c r="B46" s="65"/>
      <c r="C46" s="15"/>
    </row>
    <row r="47" spans="1:3" ht="15.95">
      <c r="A47" s="17" t="s">
        <v>97</v>
      </c>
      <c r="B47" s="16"/>
      <c r="C47" s="15"/>
    </row>
    <row r="48" spans="1:3">
      <c r="A48" s="64" t="s">
        <v>98</v>
      </c>
      <c r="B48" s="65"/>
      <c r="C48" s="15"/>
    </row>
    <row r="49" spans="1:3">
      <c r="A49" s="64" t="s">
        <v>99</v>
      </c>
      <c r="B49" s="65"/>
      <c r="C49" s="15"/>
    </row>
    <row r="50" spans="1:3">
      <c r="A50" s="64" t="s">
        <v>89</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7" sqref="B7:C7"/>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95">
      <c r="A1" s="83" t="s">
        <v>100</v>
      </c>
      <c r="B1" s="83"/>
      <c r="C1" s="83"/>
    </row>
    <row r="2" spans="1:9" ht="15" customHeight="1">
      <c r="A2" s="35" t="s">
        <v>51</v>
      </c>
      <c r="B2" s="87" t="str">
        <f>'AUTOS NOTA 321'!B2:C2</f>
        <v xml:space="preserve">111804011- APJ31981 </v>
      </c>
      <c r="C2" s="88"/>
    </row>
    <row r="3" spans="1:9" ht="15.95">
      <c r="A3" s="36" t="s">
        <v>1</v>
      </c>
      <c r="B3" s="102" t="str">
        <f>'AUTOS  NOTA 322'!B2:C2</f>
        <v>41298310300120230007200</v>
      </c>
      <c r="C3" s="102"/>
    </row>
    <row r="4" spans="1:9" ht="15.95">
      <c r="A4" s="36" t="s">
        <v>3</v>
      </c>
      <c r="B4" s="102" t="str">
        <f>'AUTOS  NOTA 322'!B3:C3</f>
        <v>JUZGADO 1° CIVIL DEL CIRCUITO DE GARZÓN - HUILA</v>
      </c>
      <c r="C4" s="102"/>
    </row>
    <row r="5" spans="1:9" ht="15.95">
      <c r="A5" s="36" t="s">
        <v>5</v>
      </c>
      <c r="B5" s="102" t="str">
        <f>'AUTOS  NOTA 322'!B4:C4</f>
        <v>JEFFERSON MONROY ANDRADE 
ALLIANZ SEGUROS S.A.</v>
      </c>
      <c r="C5" s="102"/>
    </row>
    <row r="6" spans="1:9" ht="15" customHeight="1">
      <c r="A6" s="36" t="s">
        <v>7</v>
      </c>
      <c r="B6" s="102" t="str">
        <f>'AUTOS  NOTA 322'!B5:C5</f>
        <v>DIEGO ALEJANDRO MUÑOZ SALAZAR (Víctima directa)
DUVAN ANDRÉS SALAZAR (Hermano)
NICOLAS LEONARDO MUÑOZ SALAZAR (Hermano)
JAVIER FELIPE LOSADA SALAZAR (Hermano)
DEIMAR JAVIER LOSADA ANACONA (Padastro)
NOHEMÍ MUÑOZ SALAZAR (Madre)</v>
      </c>
      <c r="C6" s="102"/>
    </row>
    <row r="7" spans="1:9" ht="15.95">
      <c r="A7" s="36" t="s">
        <v>9</v>
      </c>
      <c r="B7" s="102" t="str">
        <f>'AUTOS  NOTA 322'!B6:C6</f>
        <v>DEMANDA DIRECTA</v>
      </c>
      <c r="C7" s="102"/>
    </row>
    <row r="8" spans="1:9" ht="15.95">
      <c r="A8" s="38" t="s">
        <v>53</v>
      </c>
      <c r="B8" s="102" t="str">
        <f>'AUTOS  NOTA 322'!B7:C8</f>
        <v xml:space="preserve">DIEGO ALEJANDRO MUÑOZ SALAZAR </v>
      </c>
      <c r="C8" s="102"/>
    </row>
    <row r="9" spans="1:9" ht="32.1">
      <c r="A9" s="36" t="s">
        <v>101</v>
      </c>
      <c r="B9" s="100">
        <f>SUM(C11,C12,C14,C15,C17)</f>
        <v>636000000</v>
      </c>
      <c r="C9" s="101"/>
    </row>
    <row r="10" spans="1:9">
      <c r="A10" s="103" t="s">
        <v>102</v>
      </c>
      <c r="B10" s="92" t="s">
        <v>103</v>
      </c>
      <c r="C10" s="93"/>
    </row>
    <row r="11" spans="1:9" ht="15.95">
      <c r="A11" s="103"/>
      <c r="B11" s="37" t="s">
        <v>104</v>
      </c>
      <c r="C11" s="32">
        <v>162000000</v>
      </c>
    </row>
    <row r="12" spans="1:9" ht="15.95">
      <c r="A12" s="103"/>
      <c r="B12" s="37" t="s">
        <v>105</v>
      </c>
      <c r="C12" s="32">
        <v>10000000</v>
      </c>
    </row>
    <row r="13" spans="1:9">
      <c r="A13" s="103"/>
      <c r="B13" s="92"/>
      <c r="C13" s="93"/>
    </row>
    <row r="14" spans="1:9" ht="15.95">
      <c r="A14" s="103"/>
      <c r="B14" s="37" t="s">
        <v>106</v>
      </c>
      <c r="C14" s="40">
        <v>464000000</v>
      </c>
    </row>
    <row r="15" spans="1:9" ht="15.95">
      <c r="A15" s="103"/>
      <c r="B15" s="37" t="s">
        <v>107</v>
      </c>
      <c r="C15" s="40"/>
      <c r="E15" t="s">
        <v>108</v>
      </c>
      <c r="F15" s="22">
        <v>0.7</v>
      </c>
    </row>
    <row r="16" spans="1:9">
      <c r="A16" s="103"/>
      <c r="B16" s="92" t="s">
        <v>109</v>
      </c>
      <c r="C16" s="93"/>
      <c r="E16" t="s">
        <v>110</v>
      </c>
      <c r="F16" s="23">
        <v>0.3</v>
      </c>
      <c r="I16" s="25"/>
    </row>
    <row r="17" spans="1:9">
      <c r="A17" s="103"/>
      <c r="B17" s="37"/>
      <c r="C17" s="41"/>
      <c r="F17" s="26"/>
      <c r="I17" s="25"/>
    </row>
    <row r="18" spans="1:9" ht="23.25" customHeight="1">
      <c r="A18" s="39" t="s">
        <v>111</v>
      </c>
      <c r="B18" s="87" t="s">
        <v>112</v>
      </c>
      <c r="C18" s="88"/>
    </row>
    <row r="19" spans="1:9" ht="48">
      <c r="A19" s="36" t="s">
        <v>113</v>
      </c>
      <c r="B19" s="94" t="s">
        <v>114</v>
      </c>
      <c r="C19" s="95"/>
    </row>
    <row r="20" spans="1:9" ht="15" customHeight="1">
      <c r="A20" s="21" t="s">
        <v>115</v>
      </c>
      <c r="B20" s="89">
        <f>((C22+C23+C25+C26+C30+C28+C32+C34+C29+C33)-C37)*C36*C38</f>
        <v>71063342.5</v>
      </c>
      <c r="C20" s="89"/>
    </row>
    <row r="21" spans="1:9" ht="15.95">
      <c r="A21" s="7" t="s">
        <v>116</v>
      </c>
      <c r="B21" s="96" t="s">
        <v>103</v>
      </c>
      <c r="C21" s="97"/>
    </row>
    <row r="22" spans="1:9" ht="15.95">
      <c r="A22" s="98"/>
      <c r="B22" s="37" t="s">
        <v>104</v>
      </c>
      <c r="C22" s="32">
        <v>2126685</v>
      </c>
    </row>
    <row r="23" spans="1:9" ht="15.95">
      <c r="A23" s="99"/>
      <c r="B23" s="37" t="s">
        <v>105</v>
      </c>
      <c r="C23" s="32">
        <v>0</v>
      </c>
    </row>
    <row r="24" spans="1:9">
      <c r="A24" s="99"/>
      <c r="B24" s="92" t="s">
        <v>117</v>
      </c>
      <c r="C24" s="93"/>
    </row>
    <row r="25" spans="1:9" ht="15.95">
      <c r="A25" s="99"/>
      <c r="B25" s="37" t="s">
        <v>106</v>
      </c>
      <c r="C25" s="32">
        <v>140000000</v>
      </c>
    </row>
    <row r="26" spans="1:9" ht="29.1" customHeight="1">
      <c r="A26" s="99"/>
      <c r="B26" s="37" t="s">
        <v>118</v>
      </c>
      <c r="C26" s="32">
        <v>0</v>
      </c>
    </row>
    <row r="27" spans="1:9">
      <c r="A27" s="99"/>
      <c r="B27" s="92" t="s">
        <v>119</v>
      </c>
      <c r="C27" s="93"/>
    </row>
    <row r="28" spans="1:9" ht="15.95">
      <c r="A28" s="99"/>
      <c r="B28" s="37" t="s">
        <v>120</v>
      </c>
      <c r="C28" s="32">
        <v>0</v>
      </c>
    </row>
    <row r="29" spans="1:9" ht="15.95">
      <c r="A29" s="99"/>
      <c r="B29" s="37" t="s">
        <v>104</v>
      </c>
      <c r="C29" s="32">
        <v>0</v>
      </c>
    </row>
    <row r="30" spans="1:9" ht="15.95">
      <c r="A30" s="99"/>
      <c r="B30" s="37" t="s">
        <v>105</v>
      </c>
      <c r="C30" s="32">
        <v>0</v>
      </c>
    </row>
    <row r="31" spans="1:9">
      <c r="A31" s="99"/>
      <c r="B31" s="92" t="s">
        <v>121</v>
      </c>
      <c r="C31" s="93"/>
    </row>
    <row r="32" spans="1:9">
      <c r="A32" s="99"/>
      <c r="B32" s="37"/>
      <c r="C32" s="32"/>
    </row>
    <row r="33" spans="1:3" ht="15.95">
      <c r="A33" s="99"/>
      <c r="B33" s="37" t="s">
        <v>104</v>
      </c>
      <c r="C33" s="32">
        <v>0</v>
      </c>
    </row>
    <row r="34" spans="1:3" ht="15.95">
      <c r="A34" s="99"/>
      <c r="B34" s="37" t="s">
        <v>105</v>
      </c>
      <c r="C34" s="32">
        <v>0</v>
      </c>
    </row>
    <row r="35" spans="1:3">
      <c r="A35" s="99"/>
      <c r="B35" s="92" t="s">
        <v>122</v>
      </c>
      <c r="C35" s="93"/>
    </row>
    <row r="36" spans="1:3" ht="15.95">
      <c r="A36" s="99"/>
      <c r="B36" s="37" t="s">
        <v>123</v>
      </c>
      <c r="C36" s="33">
        <v>1</v>
      </c>
    </row>
    <row r="37" spans="1:3" ht="15.95">
      <c r="A37" s="99"/>
      <c r="B37" s="37" t="s">
        <v>58</v>
      </c>
      <c r="C37" s="34">
        <v>0</v>
      </c>
    </row>
    <row r="38" spans="1:3" ht="15.95">
      <c r="A38" s="99"/>
      <c r="B38" s="37" t="s">
        <v>124</v>
      </c>
      <c r="C38" s="33">
        <v>0.5</v>
      </c>
    </row>
    <row r="39" spans="1:3" ht="15.95">
      <c r="A39" s="24" t="s">
        <v>125</v>
      </c>
      <c r="B39" s="89">
        <f>IFERROR(B20*(VLOOKUP(B18,E15:F17,2,0)),16666)</f>
        <v>16666</v>
      </c>
      <c r="C39" s="89"/>
    </row>
    <row r="40" spans="1:3" ht="93" customHeight="1">
      <c r="A40" s="36" t="s">
        <v>126</v>
      </c>
      <c r="B40" s="90" t="s">
        <v>127</v>
      </c>
      <c r="C40" s="91"/>
    </row>
    <row r="41" spans="1:3" ht="211.5" customHeight="1">
      <c r="A41" s="36" t="s">
        <v>128</v>
      </c>
      <c r="B41" s="85" t="s">
        <v>129</v>
      </c>
      <c r="C41" s="86"/>
    </row>
    <row r="42" spans="1:3" ht="26.1" customHeight="1">
      <c r="A42" s="43" t="s">
        <v>130</v>
      </c>
      <c r="B42" s="43"/>
      <c r="C42" s="43"/>
    </row>
    <row r="43" spans="1:3">
      <c r="A43" s="42" t="s">
        <v>131</v>
      </c>
      <c r="B43" s="84"/>
      <c r="C43" s="84"/>
    </row>
    <row r="44" spans="1:3" ht="41.1" customHeight="1">
      <c r="A44" s="42" t="s">
        <v>132</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95">
      <c r="A1" s="83" t="s">
        <v>133</v>
      </c>
      <c r="B1" s="83"/>
      <c r="C1" s="83"/>
    </row>
    <row r="2" spans="1:3" ht="15.95">
      <c r="A2" s="20" t="s">
        <v>51</v>
      </c>
      <c r="B2" s="73" t="str">
        <f>'AUTOS NOTA 324'!B2:C2</f>
        <v xml:space="preserve">111804011- APJ31981 </v>
      </c>
      <c r="C2" s="74"/>
    </row>
    <row r="3" spans="1:3" ht="15.95">
      <c r="A3" s="5" t="s">
        <v>1</v>
      </c>
      <c r="B3" s="47" t="str">
        <f>'AUTOS  NOTA 322'!B2:C2</f>
        <v>41298310300120230007200</v>
      </c>
      <c r="C3" s="47"/>
    </row>
    <row r="4" spans="1:3" ht="15.95">
      <c r="A4" s="5" t="s">
        <v>3</v>
      </c>
      <c r="B4" s="47" t="str">
        <f>'AUTOS  NOTA 322'!B3:C3</f>
        <v>JUZGADO 1° CIVIL DEL CIRCUITO DE GARZÓN - HUILA</v>
      </c>
      <c r="C4" s="47"/>
    </row>
    <row r="5" spans="1:3" ht="15.95">
      <c r="A5" s="5" t="s">
        <v>5</v>
      </c>
      <c r="B5" s="47" t="str">
        <f>'AUTOS  NOTA 322'!B4:C4</f>
        <v>JEFFERSON MONROY ANDRADE 
ALLIANZ SEGUROS S.A.</v>
      </c>
      <c r="C5" s="47"/>
    </row>
    <row r="6" spans="1:3" ht="15" customHeight="1">
      <c r="A6" s="5" t="s">
        <v>7</v>
      </c>
      <c r="B6" s="47" t="str">
        <f>'AUTOS  NOTA 322'!B5:C5</f>
        <v>DIEGO ALEJANDRO MUÑOZ SALAZAR (Víctima directa)
DUVAN ANDRÉS SALAZAR (Hermano)
NICOLAS LEONARDO MUÑOZ SALAZAR (Hermano)
JAVIER FELIPE LOSADA SALAZAR (Hermano)
DEIMAR JAVIER LOSADA ANACONA (Padastro)
NOHEMÍ MUÑOZ SALAZAR (Madre)</v>
      </c>
      <c r="C6" s="47"/>
    </row>
    <row r="7" spans="1:3" ht="15" customHeight="1">
      <c r="A7" s="5" t="s">
        <v>9</v>
      </c>
      <c r="B7" s="47" t="str">
        <f>'AUTOS  NOTA 322'!B6:C6</f>
        <v>DEMANDA DIRECTA</v>
      </c>
      <c r="C7" s="47"/>
    </row>
    <row r="8" spans="1:3" ht="15" customHeight="1">
      <c r="A8" s="31" t="s">
        <v>53</v>
      </c>
      <c r="B8" s="47" t="str">
        <f>'AUTOS  NOTA 322'!B7:C8</f>
        <v xml:space="preserve">DIEGO ALEJANDRO MUÑOZ SALAZAR </v>
      </c>
      <c r="C8" s="47"/>
    </row>
    <row r="9" spans="1:3" ht="18.95" customHeight="1">
      <c r="A9" s="5" t="s">
        <v>134</v>
      </c>
      <c r="B9" s="47"/>
      <c r="C9" s="47"/>
    </row>
    <row r="10" spans="1:3" ht="15.95">
      <c r="A10" s="7" t="s">
        <v>116</v>
      </c>
      <c r="B10" s="106">
        <f>'AUTOS NOTA 324'!B20:C20</f>
        <v>71063342.5</v>
      </c>
      <c r="C10" s="106"/>
    </row>
    <row r="11" spans="1:3" ht="15.95">
      <c r="A11" s="7" t="s">
        <v>135</v>
      </c>
      <c r="B11" s="107">
        <f>'AUTOS NOTA 324'!B39:C39</f>
        <v>16666</v>
      </c>
      <c r="C11" s="47"/>
    </row>
    <row r="12" spans="1:3" ht="32.1">
      <c r="A12" s="7" t="s">
        <v>136</v>
      </c>
      <c r="B12" s="104"/>
      <c r="C12" s="105"/>
    </row>
    <row r="13" spans="1:3" ht="48">
      <c r="A13" s="5" t="s">
        <v>137</v>
      </c>
      <c r="B13" s="47"/>
      <c r="C13" s="47"/>
    </row>
    <row r="14" spans="1:3" ht="48">
      <c r="A14" s="5" t="s">
        <v>138</v>
      </c>
      <c r="B14" s="47"/>
      <c r="C14" s="47"/>
    </row>
    <row r="15" spans="1:3" ht="15.95">
      <c r="A15" s="5" t="s">
        <v>139</v>
      </c>
      <c r="B15" s="6"/>
      <c r="C15" s="6"/>
    </row>
    <row r="16" spans="1:3" ht="15.95">
      <c r="A16" s="7" t="s">
        <v>140</v>
      </c>
      <c r="B16" s="47"/>
      <c r="C16" s="47"/>
    </row>
    <row r="17" spans="1:3" ht="15.95">
      <c r="A17" s="6" t="s">
        <v>141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9" t="s">
        <v>59</v>
      </c>
      <c r="B1" t="s">
        <v>64</v>
      </c>
      <c r="C1" s="9" t="s">
        <v>66</v>
      </c>
      <c r="D1" s="9" t="s">
        <v>142</v>
      </c>
      <c r="E1" s="3" t="s">
        <v>74</v>
      </c>
      <c r="F1" s="2" t="s">
        <v>108</v>
      </c>
      <c r="G1" s="4">
        <v>0</v>
      </c>
      <c r="H1" t="s">
        <v>27</v>
      </c>
      <c r="I1" t="s">
        <v>143</v>
      </c>
      <c r="K1" t="s">
        <v>144</v>
      </c>
      <c r="L1" s="30" t="s">
        <v>12</v>
      </c>
      <c r="M1" t="s">
        <v>60</v>
      </c>
      <c r="N1" t="s">
        <v>108</v>
      </c>
      <c r="O1" t="s">
        <v>145</v>
      </c>
    </row>
    <row r="2" spans="1:15">
      <c r="A2" t="s">
        <v>60</v>
      </c>
      <c r="B2" t="s">
        <v>72</v>
      </c>
      <c r="C2" t="s">
        <v>146</v>
      </c>
      <c r="D2" s="2" t="s">
        <v>147</v>
      </c>
      <c r="E2" s="1" t="s">
        <v>75</v>
      </c>
      <c r="F2" s="2" t="s">
        <v>112</v>
      </c>
      <c r="G2" s="4">
        <v>0.7</v>
      </c>
      <c r="H2" t="s">
        <v>148</v>
      </c>
      <c r="I2" t="s">
        <v>149</v>
      </c>
      <c r="K2" t="s">
        <v>10</v>
      </c>
      <c r="L2" s="30" t="s">
        <v>150</v>
      </c>
      <c r="M2" t="s">
        <v>151</v>
      </c>
      <c r="N2" t="s">
        <v>110</v>
      </c>
      <c r="O2" t="s">
        <v>72</v>
      </c>
    </row>
    <row r="3" spans="1:15">
      <c r="A3" t="s">
        <v>151</v>
      </c>
      <c r="C3" t="s">
        <v>152</v>
      </c>
      <c r="D3" s="2" t="s">
        <v>153</v>
      </c>
      <c r="E3" s="1" t="s">
        <v>154</v>
      </c>
      <c r="F3" s="2" t="s">
        <v>110</v>
      </c>
      <c r="G3" s="4">
        <v>0.3</v>
      </c>
      <c r="H3" t="s">
        <v>28</v>
      </c>
      <c r="I3" t="s">
        <v>155</v>
      </c>
      <c r="L3" s="30" t="s">
        <v>156</v>
      </c>
      <c r="M3" t="s">
        <v>157</v>
      </c>
      <c r="N3" t="s">
        <v>112</v>
      </c>
    </row>
    <row r="4" spans="1:15">
      <c r="A4" t="s">
        <v>157</v>
      </c>
      <c r="C4" t="s">
        <v>67</v>
      </c>
      <c r="E4" s="1" t="s">
        <v>158</v>
      </c>
      <c r="H4" t="s">
        <v>159</v>
      </c>
      <c r="I4" t="s">
        <v>34</v>
      </c>
      <c r="L4" t="s">
        <v>160</v>
      </c>
    </row>
    <row r="5" spans="1:15">
      <c r="A5" t="s">
        <v>161</v>
      </c>
      <c r="E5" s="1" t="s">
        <v>162</v>
      </c>
      <c r="H5" t="s">
        <v>163</v>
      </c>
      <c r="I5" t="s">
        <v>164</v>
      </c>
      <c r="L5" s="30" t="s">
        <v>165</v>
      </c>
    </row>
    <row r="6" spans="1:15">
      <c r="E6" s="1" t="s">
        <v>166</v>
      </c>
      <c r="I6" t="s">
        <v>167</v>
      </c>
      <c r="L6" s="30" t="s">
        <v>168</v>
      </c>
    </row>
    <row r="7" spans="1:15">
      <c r="E7" s="1" t="s">
        <v>169</v>
      </c>
      <c r="I7" t="s">
        <v>170</v>
      </c>
      <c r="L7" s="30" t="s">
        <v>171</v>
      </c>
    </row>
    <row r="8" spans="1:15">
      <c r="E8" s="1" t="s">
        <v>172</v>
      </c>
      <c r="L8" s="30" t="s">
        <v>119</v>
      </c>
    </row>
    <row r="9" spans="1:15">
      <c r="L9" s="30" t="s">
        <v>173</v>
      </c>
    </row>
    <row r="10" spans="1:15">
      <c r="L10" s="30" t="s">
        <v>174</v>
      </c>
    </row>
    <row r="11" spans="1:15">
      <c r="L11" s="30" t="s">
        <v>175</v>
      </c>
    </row>
    <row r="12" spans="1:15">
      <c r="L12" s="30" t="s">
        <v>176</v>
      </c>
    </row>
    <row r="13" spans="1:15">
      <c r="L13" s="30" t="s">
        <v>177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ED4B5E-06A9-4E0B-BC66-D32CA995BA3E}"/>
</file>

<file path=customXml/itemProps2.xml><?xml version="1.0" encoding="utf-8"?>
<ds:datastoreItem xmlns:ds="http://schemas.openxmlformats.org/officeDocument/2006/customXml" ds:itemID="{63F74B63-F599-4252-80C4-644A29E542F7}"/>
</file>

<file path=customXml/itemProps3.xml><?xml version="1.0" encoding="utf-8"?>
<ds:datastoreItem xmlns:ds="http://schemas.openxmlformats.org/officeDocument/2006/customXml" ds:itemID="{DA12D23E-0C76-4638-9FC8-6D31BCCAFAB6}"/>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2024-01-05T22:46:47Z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