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VICTOR HUGO GAUCHA/Llamamiento/"/>
    </mc:Choice>
  </mc:AlternateContent>
  <xr:revisionPtr revIDLastSave="9" documentId="8_{81F7CD5B-1DE2-634B-9BB1-0E3685A205C7}" xr6:coauthVersionLast="47" xr6:coauthVersionMax="47" xr10:uidLastSave="{3E5EBAFB-CB91-AB4E-8EE0-371336B723FF}"/>
  <bookViews>
    <workbookView xWindow="0" yWindow="0" windowWidth="25600" windowHeight="16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l="1"/>
  <c r="B39" i="8" s="1"/>
  <c r="B10" i="9" l="1"/>
  <c r="B2" i="9" l="1"/>
  <c r="B8" i="9" l="1"/>
  <c r="B7" i="9"/>
  <c r="B6" i="9"/>
  <c r="B5" i="9"/>
  <c r="B4" i="9"/>
  <c r="B3" i="9"/>
  <c r="B8" i="8"/>
  <c r="B7" i="8"/>
  <c r="B5" i="8"/>
  <c r="B4" i="8"/>
  <c r="B3" i="8"/>
  <c r="B8" i="7"/>
  <c r="B4" i="7" l="1"/>
  <c r="B5" i="7"/>
  <c r="B6" i="7"/>
  <c r="B7" i="7"/>
  <c r="B3" i="7"/>
  <c r="B9" i="8"/>
  <c r="B11" i="9" l="1"/>
</calcChain>
</file>

<file path=xl/sharedStrings.xml><?xml version="1.0" encoding="utf-8"?>
<sst xmlns="http://schemas.openxmlformats.org/spreadsheetml/2006/main" count="251" uniqueCount="188">
  <si>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</si>
  <si>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</si>
  <si>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</si>
  <si>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</si>
  <si>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</si>
  <si>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</si>
  <si>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</si>
  <si>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</si>
  <si>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</si>
  <si>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</si>
  <si>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</si>
  <si>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</si>
  <si>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</si>
  <si>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</si>
  <si>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</si>
  <si>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</si>
  <si>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</si>
  <si>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</si>
  <si>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</si>
  <si>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</si>
  <si>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</si>
  <si>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</si>
  <si>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</si>
  <si>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</si>
  <si>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</si>
  <si>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</si>
  <si>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</si>
  <si>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</si>
  <si>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</si>
  <si>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</si>
  <si>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</si>
  <si>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</si>
  <si>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</si>
  <si>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</si>
  <si>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</si>
  <si>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</si>
  <si>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</si>
  <si>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</si>
  <si>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</si>
  <si>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</si>
  <si>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</si>
  <si>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</si>
  <si>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</si>
  <si>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</si>
  <si>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</si>
  <si>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</si>
  <si>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</si>
  <si>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</si>
  <si>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</si>
  <si>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</si>
  <si>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</si>
  <si>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</si>
  <si>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</si>
  <si>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</si>
  <si>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</si>
  <si>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</si>
  <si>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</si>
  <si>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</si>
  <si>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</si>
  <si>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</si>
  <si>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</si>
  <si>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</si>
  <si>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</si>
  <si>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</si>
  <si>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</si>
  <si>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</si>
  <si>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</si>
  <si>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</si>
  <si>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</si>
  <si>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</si>
  <si>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</si>
  <si>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</si>
  <si>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</si>
  <si>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</si>
  <si>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</si>
  <si>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</si>
  <si>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</si>
  <si>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</si>
  <si>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</si>
  <si>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</si>
  <si>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</si>
  <si>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</si>
  <si>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</si>
  <si>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</si>
  <si>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</si>
  <si>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</si>
  <si>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</si>
  <si>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</si>
  <si>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</si>
  <si>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</si>
  <si>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</si>
  <si>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</si>
  <si>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</si>
  <si>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</si>
  <si>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</si>
  <si>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</si>
  <si>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</si>
  <si>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</si>
  <si>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</si>
  <si>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</si>
  <si>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</si>
  <si>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</si>
  <si>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</si>
  <si>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</si>
  <si>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</si>
  <si>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</si>
  <si>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</si>
  <si>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</si>
  <si>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</si>
  <si>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</si>
  <si>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</si>
  <si>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</si>
  <si>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</si>
  <si>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</si>
  <si>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</si>
  <si>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</si>
  <si>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</si>
  <si>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</si>
  <si>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</si>
  <si>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</si>
  <si>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</si>
  <si>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</si>
  <si>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</si>
  <si>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</si>
  <si>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</si>
  <si>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</si>
  <si>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</si>
  <si>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</si>
  <si>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</si>
  <si>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</si>
  <si>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</si>
  <si>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</si>
  <si>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</si>
  <si>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</si>
  <si>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</si>
  <si>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</si>
  <si>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</si>
  <si>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</si>
  <si>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</si>
  <si>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</si>
  <si>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</si>
  <si>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</si>
  <si>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</si>
  <si>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</si>
  <si>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</si>
  <si>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</si>
  <si>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</si>
  <si>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</si>
  <si>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</si>
  <si>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</si>
  <si>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</si>
  <si>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</si>
  <si>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</si>
  <si>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</si>
  <si>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</si>
  <si>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</si>
  <si>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</si>
  <si>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</si>
  <si>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85001310300220220013000</t>
  </si>
  <si>
    <t>JAIRO ALDEMAR ALARCÓN RAMÍREZ
JOSÉ RAÚL MARTÍNEZ
MOVISERVICIOS SAS
ALLIANZ SEGUROS SA</t>
  </si>
  <si>
    <t>DANIEL GAUCHA IBAÑEZ</t>
  </si>
  <si>
    <t>14 DE DICIEMBRE DE 1990</t>
  </si>
  <si>
    <t>SOLTERO</t>
  </si>
  <si>
    <t>Calle 5 N° 4-22 de la ciudad de Aguazul – Casanare</t>
  </si>
  <si>
    <t>BULTERO</t>
  </si>
  <si>
    <t>31 DE MAYO DE 2021</t>
  </si>
  <si>
    <t>jpulido2006@hotmail.com</t>
  </si>
  <si>
    <t>08 DE MARZO DE 2022</t>
  </si>
  <si>
    <t>18 DE MARZO DE 2022</t>
  </si>
  <si>
    <t>JOSE RAUL MARTINEZ</t>
  </si>
  <si>
    <t>SXS512</t>
  </si>
  <si>
    <t>022691568/17</t>
  </si>
  <si>
    <t>27 DE JULIO DE 2023</t>
  </si>
  <si>
    <t>30 AÑOS</t>
  </si>
  <si>
    <t>NO SE RELACIONA IPAT, CONFORME AL INFORME DE CAMPO HUBO UN FALLECIDO Y UNA LESIONADA, SIN EMBARGO LA LESIONADA NO SE ENCUENTRA VINCULADA AL PROCESO</t>
  </si>
  <si>
    <t xml:space="preserve">1.	El 31 de mayo de 2021 tuvo lugar un accidente de tránsito en el cual se encuentra involucrado el vehículo de placas SXS512 conducido por el señor Jairo Ademar Alarcón, y que, se encuentra asegurado por Allianz Seguros SA bajo la Póliza número 022691568/17 y la motocicleta de placas HFN51E en la cual transitaba el señor Daniel Gaucha Ibáñez y su acompañante.
2.	Del accidente en mención el señor Daniel Gaucha Ibáñez falleció y la señora Marilu Rivera resultó lesionada, cabe indicar que esta última no se encuentra vinculada al presente proceso.
3.	Los demandantes señalan que la responsabilidad del accidente recae en el conductor del vehículo asegurado por cuanto este invadió el carril en el que transitaba la motocicleta conforme al Dictamen Pericial de Reconstrucción de Accidente de Tránsito aportado por la parte demandante. Por otro lado, se debe resaltar que no se aportó Informe Policial de Accidente de Tránsito, por lo que no es posible determinar la hipotesis probable asignada por los agentes de tránsito. </t>
  </si>
  <si>
    <t>JUZGADO SEGUNDO CIVIL DEL CIRCUITO DE YOPAL</t>
  </si>
  <si>
    <t>022691568 / 17</t>
  </si>
  <si>
    <t>09/06/2020 hasta las 24:00 horas del 08/06/2021</t>
  </si>
  <si>
    <t>X</t>
  </si>
  <si>
    <t>EXCEPCIONES DE FONDO FRENTE A LA INEXISTENTE RESPONSABILIDAD DERIVADA
DEL ACCIDENTE DE TRÁNSITO.
1. EXIMENTE DE LA RESPONSABILIDAD DE LOS DEMANDADOS POR CONFIGURARSE UN HECHO EXCLUSIVO DE LA VÍCTIMA.
2. INEXISTENCIA DE RESPONSABILIDAD A CARGO DE LOS DEMANDADOS POR LA FALTA DE ACREDITACIÓN DEL NEXO CAUSAL
3. REDUCCIÓN DE LA EVENTUAL INDEMNIZACIÓN COMO CONSECUENCIA DE LA DE LA CONDUCTA DEL MOTOCICLISTA EN LA PRODUCCIÓN DEL DAÑO
4. CONCURRENCIA DE ACTIVIDADES PELIGROSAS
5. IMPROCEDENCIA DEL RECONOCIMIENTO Y FALTA DE PRUEBA DEL LUCRO CESANTE
6. IMPROCEDENCIA DEL RECONOCIMIENTO Y FALTA DE PRUEBA DEL DAÑO MORAL
7. GENÉRICA O INNOMINADA
EXCEPCIONES DE FONDO FRENTE AL CONTRATO DE SEGURO
1. INEXISTENCIA DE OBLIGACIÓN DE INDEMNIZAR A CARGO DE ALLIANZ SEGUROS POR INCUMPLIMIENTO DE LAS CARGAS DEL ARTÍCULO 1077 DEL CÓDIGO DE COMERCIO.
2. RIESGOS EXPRESAMENTE EXCLUIDOS EN LA PÓLIZA DE SEGURO NO. 021978456 / 0
3. CARÁCTER MERAMENTE INDEMNIZATORIO QUE REVISTEN LOS CONTRATOS DE SEGUROS.
4. PRESCRIPCIÓN DE LAS ACCIONES DERIVADAS DEL CONTRATO DE SEGURO
5. SUJECIÓN A LAS CONDICIONES PARTICULARES Y GENERALES DEL CONTRATO DE SEGURO EN LA QUE SE IDENTIFICA LA PÓLIZA, EL CLAUSULADO Y LOS AMPAROS
6. EN CUALQUIER CASO, DE NINGUNA FORMA SE PODRÁ EXCEDER EL LÍMITE DEL VALOR ASEGURADO
7. DISPONIBILIDAD DEL VALOR ASEGURADO
8. AUSENCIA DE SOLIDARIDAD DEL CONTRATO DE SEGURO CELEBRADO CON ALLIANZ SEGUROS SA
9. GENÉRICA O INNOMINADA</t>
  </si>
  <si>
    <r>
      <t>VICTOR HUGO GAUCHA GONZÁLEZ EN CALIDAD PADRE DE LA VÍCTIMA (28/06/1968)
LUZ MILA IBAÑEZ LÓPEZ EN CALIDAD MADRE DE LA VÍCTIMA (01/11/1973)
EL MENOR JUAN DAVID GAUCHA IBAÑEZ EN CALIDAD DE HERMANO DE LA VÍCTIMA</t>
    </r>
    <r>
      <rPr>
        <sz val="11"/>
        <color rgb="FFFF0000"/>
        <rFont val="Calibri (Body)"/>
      </rPr>
      <t xml:space="preserve"> </t>
    </r>
    <r>
      <rPr>
        <sz val="11"/>
        <color theme="1"/>
        <rFont val="Calibri (Body)"/>
      </rPr>
      <t>(20/06/2007)</t>
    </r>
    <r>
      <rPr>
        <sz val="11"/>
        <color theme="1"/>
        <rFont val="Calibri"/>
        <family val="2"/>
        <scheme val="minor"/>
      </rPr>
      <t xml:space="preserve">
OSCAR LENIDAS GAUCHA IBAÑEZ EN CALIDAD DE HERMANO DE LA VÍCTIMA
SAMUEL GAUCHA IBAÑEZ EN CALIDAD DE HERMANO DE LA VÍCTIMA</t>
    </r>
  </si>
  <si>
    <t>APJ 31953 -  S 102162104</t>
  </si>
  <si>
    <t xml:space="preserve">Considero que debemos aportar un RAT como prueba de nuestra defensa, por lo cual, lo solicito hoy 10 de agosto, de igual forma, indico estoy de acuerdo con la defensa que se ejercerá y en especial la direccionada a CULPA EXCLUSIVA DE LA VICTIMA, por lo anterior, la reserva debe queda en $16,666 y la calificacion en REMOTA, por favor, en el informe final indicar REMOTO. </t>
  </si>
  <si>
    <t>13 DE MARZO DE 2024</t>
  </si>
  <si>
    <t>16 DE ABRIL DE 2024</t>
  </si>
  <si>
    <t>La contingencia se califica como REMOTO toda vez que, el contrato de seguro presta cobertura material y temporal. Sin embargo se encuentra acreditado el "hecho exclusivo de la víctima".
Lo primero que debe tomarse en consideración es que la póliza No. 022691568 / 17 cuyo asegurado es el señor José Raúl Martínez presta cobertura material y temporal de conformidad con los hechos y pretensiones expuestos en el libelo de la demanda. Frente a la cobertura temporal, debe decirse que el accidente de tránsito ocurrido el día 31 de mayo de 2021 se encuentra dentro de la vigencia de la Póliza de Seguro, pues su periodo inicial se encuentra comprendido entre el día 09 de junio de 2020 y el día 08 de junio de 2021. Aunado a ello presta cobertura material, por cuanto ampara la responsabilidad extracontractual que la parte actora pretende endilgar.          
Frente a la responsabilidad del asegurado, deberá tenerse en cuenta, que en el informe de campo elaborado por la policía judicial de Aguazul se indica que, la colisión pudo generarse por la pérdida de control en la conducción de la motocicleta por parte del señor Daniel Gaucha Ibáñez (Q.E.P.D). Sin embargo, la parte demandante aportó un dictamen pericial que tiene como objeto la reconstrucción del accidente, en donde se concluyó que la responsabilidad del accidente recae en el conductor del vehículo asegurado por cuanto este invadió el carril en el que transitaba la motocicleta. Lo anterior, debido a la ubicación del lago hemático y la velocidad en la que podían transitar los rodantes. Ahora bien, debe indicarse que por parte de Allianz Seguros SA se aportó un Dictamen Pericial de Reconstrucción de Accidente de Tránsito elaborado a solicitud de la compañía, en el cual se analizó la mecánica del accidente y se concluyó que este ocurrió por la invasión del carril por parte de la motocicleta. En esta etapa del proceso teniendo en cuenta el informe de campo y el RAT aportado por la Compañía se califica la contingencia como remota sin perjuicio de que en las demás etapas probatorias la misma pueda variar a partir de la sustentación del dictamen aportado por los demandantes.
Lo anterior, sin perjuicio del carácter contingente del proceso.</t>
  </si>
  <si>
    <t>En el presente caso como liquidación objetiva de las pretensiones se estima un moto total de $394.624.425, discriminado así:
Por concepto de daño moral, se reconocerán las siguiente sumas: 
-	$60.000.000 para Víctor Hugo Gaucha, padre del fallecido.
-	$60.000.000 para Luz Mila Ibáñez, madre del fallecido.
-	$30.000.000 para Juan David Gaucha, hermano del fallecido.
-	$30.000.000 para Oscar Lenidas Gaucha, hermano del fallecido.
-	$30.000.000 para Samuel Gaucha, hermano del fallecido.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padres de la víctima. Asimismo en Sentencia del 19/12/2018, Rad: SC5686-2018 se reconoció la suma máxima de $36.000.000 a sus hermanos. Teniendo en cuenta que el demandante solicita un rubro menor por concepto de daño moral a favor de los hermanos, se reconocerá el solicitado, por cuanto, en virtud del principio de congruencia, el juez no podrá condenar por una suma superior a la peticionada.
Lucro cesante: Se reconocerá como lucro cesante la suma de $206.324.425 a los señores Víctor Hugo Gaucha y Luz Mila Ibáñez, discriminados de la siguiente forma: por lucro cesante consolidado se reconocerá un valor de $11.922.045 para cada uno; y, por lucro cesante futuro se reconocerá el monto de $85.368.750 al señor Víctor Hugo Gaucha y la suma de $97.111.575 a la señora Luz Mila Ibáñez. Lo anterior en virtud de que, según lo preceptuado en el artículo 411 del Código Civil los padres son titulares del derecho de alimentos, así pues radicaba en cabeza del señor Daniel Gaucha Ibáñez (Q.E.P.D) la cuota alimentaria hacía los señores Víctor Hugo Gaucha y Luz Mila Ibáñez. Ahora bien, teniendo en cuenta que, dentro del expediente no obra prueba que acredite sus ingresos, lo cierto es que en Sentencia de la Corte Suprema de Justicia del 20 de noviembre de 2013, radicación 2002-01011, con ponencia del Magistrado Solarte Rodríguez se esgrimió que, pese a que no se acredite con prueba alguna el valor del ingreso de la víctima, se presume que este percibía un salario mínimo legal. Por lo tanto se tuvo en cuenta el monto de $1.300.000 para la liquidación. Finalmente, es importante indicar que pese a que no se acredita la dependencia, en efecto los señores Víctor Hugo Gaucha y Luz Mila Ibáñez no cuentan con pensión y se encuentran afiliados al régimen subsidiado de salud, por lo que será procedente reconocer el lucro cesante.
Deducible: conforme a la carátula de la póliza, se pactó por deducible la suma de $1.700.000, por lo que el mismo será descontado.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</si>
</sst>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FF0000"/>
      <name val="Calibri (Body)"/>
    </font>
    <font>
      <sz val="11"/>
      <color theme="1"/>
      <name val="Calibri (Body)"/>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4211394</xdr:colOff>
      <xdr:row>90</xdr:row>
      <xdr:rowOff>48695</xdr:rowOff>
    </xdr:to>
    <xdr:pic>
      <xdr:nvPicPr>
        <xdr:cNvPr id="2" name="Imagen 1">
          <a:extLst>
            <a:ext uri="{FF2B5EF4-FFF2-40B4-BE49-F238E27FC236}">
              <a16:creationId xmlns:a16="http://schemas.microsoft.com/office/drawing/2014/main" id="{4F18E5A2-BB7C-5BF0-03C5-067BBDE69A82}"/>
            </a:ext>
          </a:extLst>
        </xdr:cNvPr>
        <xdr:cNvPicPr>
          <a:picLocks noChangeAspect="1"/>
        </xdr:cNvPicPr>
      </xdr:nvPicPr>
      <xdr:blipFill>
        <a:blip xmlns:r="http://schemas.openxmlformats.org/officeDocument/2006/relationships" r:embed="rId1"/>
        <a:stretch>
          <a:fillRect/>
        </a:stretch>
      </xdr:blipFill>
      <xdr:spPr>
        <a:xfrm>
          <a:off x="0" y="9582150"/>
          <a:ext cx="9631119" cy="7668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pulido2006@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8" zoomScale="125" zoomScaleNormal="145" workbookViewId="0">
      <selection activeCell="B22" sqref="B22:C22"/>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3" t="s">
        <v>0</v>
      </c>
      <c r="B1" s="53"/>
      <c r="C1" s="53"/>
    </row>
    <row r="2" spans="1:3" ht="16" x14ac:dyDescent="0.2">
      <c r="A2" s="5" t="s">
        <v>1</v>
      </c>
      <c r="B2" s="58" t="s">
        <v>158</v>
      </c>
      <c r="C2" s="59"/>
    </row>
    <row r="3" spans="1:3" ht="16" x14ac:dyDescent="0.2">
      <c r="A3" s="5" t="s">
        <v>2</v>
      </c>
      <c r="B3" s="54" t="s">
        <v>176</v>
      </c>
      <c r="C3" s="55"/>
    </row>
    <row r="4" spans="1:3" ht="62" customHeight="1" x14ac:dyDescent="0.2">
      <c r="A4" s="5" t="s">
        <v>3</v>
      </c>
      <c r="B4" s="60" t="s">
        <v>159</v>
      </c>
      <c r="C4" s="55"/>
    </row>
    <row r="5" spans="1:3" ht="80" customHeight="1" x14ac:dyDescent="0.2">
      <c r="A5" s="5" t="s">
        <v>4</v>
      </c>
      <c r="B5" s="60" t="s">
        <v>181</v>
      </c>
      <c r="C5" s="55"/>
    </row>
    <row r="6" spans="1:3" ht="16" x14ac:dyDescent="0.2">
      <c r="A6" s="5" t="s">
        <v>5</v>
      </c>
      <c r="B6" s="49" t="s">
        <v>117</v>
      </c>
      <c r="C6" s="49"/>
    </row>
    <row r="7" spans="1:3" ht="16" x14ac:dyDescent="0.2">
      <c r="A7" s="27" t="s">
        <v>7</v>
      </c>
      <c r="B7" s="54" t="s">
        <v>128</v>
      </c>
      <c r="C7" s="55"/>
    </row>
    <row r="8" spans="1:3" ht="23" customHeight="1" x14ac:dyDescent="0.2">
      <c r="A8" s="28" t="s">
        <v>9</v>
      </c>
      <c r="B8" s="49" t="s">
        <v>160</v>
      </c>
      <c r="C8" s="49"/>
    </row>
    <row r="9" spans="1:3" ht="16" x14ac:dyDescent="0.2">
      <c r="A9" s="28" t="s">
        <v>10</v>
      </c>
      <c r="B9" s="49">
        <v>1115913176</v>
      </c>
      <c r="C9" s="49"/>
    </row>
    <row r="10" spans="1:3" ht="16" x14ac:dyDescent="0.2">
      <c r="A10" s="28" t="s">
        <v>11</v>
      </c>
      <c r="B10" s="47" t="s">
        <v>163</v>
      </c>
      <c r="C10" s="47"/>
    </row>
    <row r="11" spans="1:3" ht="30" customHeight="1" x14ac:dyDescent="0.2">
      <c r="A11" s="29" t="s">
        <v>12</v>
      </c>
      <c r="B11" s="47">
        <v>3214523169</v>
      </c>
      <c r="C11" s="47"/>
    </row>
    <row r="12" spans="1:3" ht="30" customHeight="1" x14ac:dyDescent="0.2">
      <c r="A12" s="5" t="s">
        <v>13</v>
      </c>
      <c r="B12" s="48" t="s">
        <v>166</v>
      </c>
      <c r="C12" s="47"/>
    </row>
    <row r="13" spans="1:3" ht="16" x14ac:dyDescent="0.2">
      <c r="A13" s="5" t="s">
        <v>14</v>
      </c>
      <c r="B13" s="49" t="s">
        <v>162</v>
      </c>
      <c r="C13" s="49"/>
    </row>
    <row r="14" spans="1:3" ht="16" x14ac:dyDescent="0.2">
      <c r="A14" s="5" t="s">
        <v>15</v>
      </c>
      <c r="B14" s="50" t="s">
        <v>161</v>
      </c>
      <c r="C14" s="49"/>
    </row>
    <row r="15" spans="1:3" ht="16" x14ac:dyDescent="0.2">
      <c r="A15" s="5" t="s">
        <v>16</v>
      </c>
      <c r="B15" s="49" t="s">
        <v>173</v>
      </c>
      <c r="C15" s="49"/>
    </row>
    <row r="16" spans="1:3" ht="16" x14ac:dyDescent="0.2">
      <c r="A16" s="5" t="s">
        <v>17</v>
      </c>
      <c r="B16" s="49" t="s">
        <v>165</v>
      </c>
      <c r="C16" s="49"/>
    </row>
    <row r="17" spans="1:3" ht="15" customHeight="1" x14ac:dyDescent="0.2">
      <c r="A17" s="5" t="s">
        <v>18</v>
      </c>
      <c r="B17" s="47" t="s">
        <v>126</v>
      </c>
      <c r="C17" s="47"/>
    </row>
    <row r="18" spans="1:3" ht="16" x14ac:dyDescent="0.2">
      <c r="A18" s="5" t="s">
        <v>19</v>
      </c>
      <c r="B18" s="47" t="s">
        <v>164</v>
      </c>
      <c r="C18" s="47"/>
    </row>
    <row r="19" spans="1:3" ht="18.75" customHeight="1" x14ac:dyDescent="0.2">
      <c r="A19" s="5" t="s">
        <v>20</v>
      </c>
      <c r="B19" s="56">
        <v>1160000</v>
      </c>
      <c r="C19" s="57"/>
    </row>
    <row r="20" spans="1:3" ht="33" customHeight="1" x14ac:dyDescent="0.2">
      <c r="A20" s="5" t="s">
        <v>21</v>
      </c>
      <c r="B20" s="49" t="s">
        <v>174</v>
      </c>
      <c r="C20" s="49"/>
    </row>
    <row r="21" spans="1:3" ht="17.25" customHeight="1" x14ac:dyDescent="0.2">
      <c r="A21" s="5" t="s">
        <v>22</v>
      </c>
      <c r="B21" s="47" t="s">
        <v>139</v>
      </c>
      <c r="C21" s="47"/>
    </row>
    <row r="22" spans="1:3" ht="16" x14ac:dyDescent="0.2">
      <c r="A22" s="28" t="s">
        <v>23</v>
      </c>
      <c r="B22" s="44" t="s">
        <v>165</v>
      </c>
      <c r="C22" s="44"/>
    </row>
    <row r="23" spans="1:3" ht="16" x14ac:dyDescent="0.2">
      <c r="A23" s="28" t="s">
        <v>24</v>
      </c>
      <c r="B23" s="46" t="s">
        <v>167</v>
      </c>
      <c r="C23" s="44"/>
    </row>
    <row r="24" spans="1:3" ht="16" x14ac:dyDescent="0.2">
      <c r="A24" s="28" t="s">
        <v>25</v>
      </c>
      <c r="B24" s="46" t="s">
        <v>168</v>
      </c>
      <c r="C24" s="44"/>
    </row>
    <row r="25" spans="1:3" x14ac:dyDescent="0.2">
      <c r="A25" s="61" t="s">
        <v>26</v>
      </c>
      <c r="B25" s="44" t="s">
        <v>175</v>
      </c>
      <c r="C25" s="45"/>
    </row>
    <row r="26" spans="1:3" x14ac:dyDescent="0.2">
      <c r="A26" s="61"/>
      <c r="B26" s="45"/>
      <c r="C26" s="45"/>
    </row>
    <row r="27" spans="1:3" ht="157" customHeight="1" x14ac:dyDescent="0.2">
      <c r="A27" s="61"/>
      <c r="B27" s="45"/>
      <c r="C27" s="45"/>
    </row>
    <row r="28" spans="1:3" ht="16" x14ac:dyDescent="0.2">
      <c r="A28" s="28" t="s">
        <v>27</v>
      </c>
      <c r="B28" s="45" t="s">
        <v>169</v>
      </c>
      <c r="C28" s="45"/>
    </row>
    <row r="29" spans="1:3" ht="16" x14ac:dyDescent="0.2">
      <c r="A29" s="28" t="s">
        <v>28</v>
      </c>
      <c r="B29" s="45">
        <v>7335521</v>
      </c>
      <c r="C29" s="45"/>
    </row>
    <row r="30" spans="1:3" ht="16" x14ac:dyDescent="0.2">
      <c r="A30" s="28" t="s">
        <v>29</v>
      </c>
      <c r="B30" s="45" t="s">
        <v>170</v>
      </c>
      <c r="C30" s="45"/>
    </row>
    <row r="31" spans="1:3" ht="16" x14ac:dyDescent="0.2">
      <c r="A31" s="28" t="s">
        <v>30</v>
      </c>
      <c r="B31" s="45" t="s">
        <v>171</v>
      </c>
      <c r="C31" s="45"/>
    </row>
    <row r="32" spans="1:3" ht="16" x14ac:dyDescent="0.2">
      <c r="A32" s="28" t="s">
        <v>31</v>
      </c>
      <c r="B32" s="51" t="s">
        <v>172</v>
      </c>
      <c r="C32" s="52"/>
    </row>
    <row r="33" spans="1:3" ht="16" x14ac:dyDescent="0.2">
      <c r="A33" s="5" t="s">
        <v>32</v>
      </c>
      <c r="B33" s="50" t="s">
        <v>184</v>
      </c>
      <c r="C33" s="50"/>
    </row>
    <row r="34" spans="1:3" ht="48" x14ac:dyDescent="0.2">
      <c r="A34" s="5" t="s">
        <v>33</v>
      </c>
      <c r="B34" s="50" t="s">
        <v>185</v>
      </c>
      <c r="C34" s="49"/>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DE724634-ECBD-3740-A7C4-184495C8B264}"/>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2" t="s">
        <v>34</v>
      </c>
      <c r="B1" s="62"/>
      <c r="C1" s="62"/>
    </row>
    <row r="2" spans="1:3" ht="15.75" customHeight="1" x14ac:dyDescent="0.2">
      <c r="A2" s="20" t="s">
        <v>35</v>
      </c>
      <c r="B2" s="63" t="s">
        <v>36</v>
      </c>
      <c r="C2" s="64"/>
    </row>
    <row r="3" spans="1:3" s="2" customFormat="1" ht="16" x14ac:dyDescent="0.2">
      <c r="A3" s="5" t="s">
        <v>1</v>
      </c>
      <c r="B3" s="49" t="str">
        <f>'AUTOS  NOTA 322'!B2:C2</f>
        <v>85001310300220220013000</v>
      </c>
      <c r="C3" s="49"/>
    </row>
    <row r="4" spans="1:3" s="2" customFormat="1" ht="16" x14ac:dyDescent="0.2">
      <c r="A4" s="5" t="s">
        <v>2</v>
      </c>
      <c r="B4" s="49" t="str">
        <f>'AUTOS  NOTA 322'!B3:C3</f>
        <v>JUZGADO SEGUNDO CIVIL DEL CIRCUITO DE YOPAL</v>
      </c>
      <c r="C4" s="49"/>
    </row>
    <row r="5" spans="1:3" s="2" customFormat="1" ht="16" x14ac:dyDescent="0.2">
      <c r="A5" s="5" t="s">
        <v>3</v>
      </c>
      <c r="B5" s="49" t="str">
        <f>'AUTOS  NOTA 322'!B4:C4</f>
        <v>JAIRO ALDEMAR ALARCÓN RAMÍREZ
JOSÉ RAÚL MARTÍNEZ
MOVISERVICIOS SAS
ALLIANZ SEGUROS SA</v>
      </c>
      <c r="C5" s="49"/>
    </row>
    <row r="6" spans="1:3" s="2" customFormat="1" ht="16" x14ac:dyDescent="0.2">
      <c r="A6" s="5" t="s">
        <v>4</v>
      </c>
      <c r="B6" s="49" t="str">
        <f>'AUTOS  NOTA 322'!B5:C5</f>
        <v>VICTOR HUGO GAUCHA GONZÁLEZ EN CALIDAD PADRE DE LA VÍCTIMA (28/06/1968)
LUZ MILA IBAÑEZ LÓPEZ EN CALIDAD MADRE DE LA VÍCTIMA (01/11/1973)
EL MENOR JUAN DAVID GAUCHA IBAÑEZ EN CALIDAD DE HERMANO DE LA VÍCTIMA (20/06/2007)
OSCAR LENIDAS GAUCHA IBAÑEZ EN CALIDAD DE HERMANO DE LA VÍCTIMA
SAMUEL GAUCHA IBAÑEZ EN CALIDAD DE HERMANO DE LA VÍCTIMA</v>
      </c>
      <c r="C6" s="49"/>
    </row>
    <row r="7" spans="1:3" s="2" customFormat="1" ht="16" x14ac:dyDescent="0.2">
      <c r="A7" s="5" t="s">
        <v>5</v>
      </c>
      <c r="B7" s="49" t="str">
        <f>'AUTOS  NOTA 322'!B6:C6</f>
        <v>LLAMADA EN GARANTIA</v>
      </c>
      <c r="C7" s="49"/>
    </row>
    <row r="8" spans="1:3" s="2" customFormat="1" ht="16" x14ac:dyDescent="0.2">
      <c r="A8" s="31" t="s">
        <v>37</v>
      </c>
      <c r="B8" s="49" t="str">
        <f>'AUTOS  NOTA 322'!B7:C8</f>
        <v>DANIEL GAUCHA IBAÑEZ</v>
      </c>
      <c r="C8" s="49"/>
    </row>
    <row r="9" spans="1:3" ht="16" x14ac:dyDescent="0.2">
      <c r="A9" s="20" t="s">
        <v>38</v>
      </c>
      <c r="B9" s="49" t="s">
        <v>177</v>
      </c>
      <c r="C9" s="49"/>
    </row>
    <row r="10" spans="1:3" ht="16" x14ac:dyDescent="0.2">
      <c r="A10" s="20" t="s">
        <v>39</v>
      </c>
      <c r="B10" s="49" t="s">
        <v>128</v>
      </c>
      <c r="C10" s="49"/>
    </row>
    <row r="11" spans="1:3" ht="16" x14ac:dyDescent="0.2">
      <c r="A11" s="20" t="s">
        <v>40</v>
      </c>
      <c r="B11" s="77">
        <v>4000000000</v>
      </c>
      <c r="C11" s="78"/>
    </row>
    <row r="12" spans="1:3" ht="16" x14ac:dyDescent="0.2">
      <c r="A12" s="20" t="s">
        <v>41</v>
      </c>
      <c r="B12" s="77">
        <v>1700000</v>
      </c>
      <c r="C12" s="78"/>
    </row>
    <row r="13" spans="1:3" ht="16" x14ac:dyDescent="0.2">
      <c r="A13" s="20" t="s">
        <v>42</v>
      </c>
      <c r="B13" s="54" t="s">
        <v>119</v>
      </c>
      <c r="C13" s="55"/>
    </row>
    <row r="14" spans="1:3" ht="16" x14ac:dyDescent="0.2">
      <c r="A14" s="20" t="s">
        <v>43</v>
      </c>
      <c r="B14" s="47" t="s">
        <v>178</v>
      </c>
      <c r="C14" s="49"/>
    </row>
    <row r="15" spans="1:3" ht="16" x14ac:dyDescent="0.2">
      <c r="A15" s="20" t="s">
        <v>44</v>
      </c>
      <c r="B15" s="49" t="s">
        <v>114</v>
      </c>
      <c r="C15" s="49"/>
    </row>
    <row r="16" spans="1:3" ht="16" x14ac:dyDescent="0.2">
      <c r="A16" s="20" t="s">
        <v>45</v>
      </c>
      <c r="B16" s="49" t="s">
        <v>114</v>
      </c>
      <c r="C16" s="49"/>
    </row>
    <row r="17" spans="1:3" x14ac:dyDescent="0.2">
      <c r="A17" s="79" t="s">
        <v>46</v>
      </c>
      <c r="B17" s="49"/>
      <c r="C17" s="49"/>
    </row>
    <row r="18" spans="1:3" x14ac:dyDescent="0.2">
      <c r="A18" s="80"/>
      <c r="B18" s="10" t="s">
        <v>47</v>
      </c>
      <c r="C18" s="10" t="s">
        <v>48</v>
      </c>
    </row>
    <row r="19" spans="1:3" ht="16" x14ac:dyDescent="0.2">
      <c r="A19" s="80"/>
      <c r="B19" s="6" t="s">
        <v>49</v>
      </c>
      <c r="C19" s="6"/>
    </row>
    <row r="20" spans="1:3" x14ac:dyDescent="0.2">
      <c r="A20" s="80"/>
      <c r="B20" s="6"/>
      <c r="C20" s="6"/>
    </row>
    <row r="21" spans="1:3" x14ac:dyDescent="0.2">
      <c r="A21" s="81"/>
      <c r="B21" s="6"/>
      <c r="C21" s="6"/>
    </row>
    <row r="22" spans="1:3" ht="16" x14ac:dyDescent="0.2">
      <c r="A22" s="20" t="s">
        <v>50</v>
      </c>
      <c r="B22" s="49" t="s">
        <v>121</v>
      </c>
      <c r="C22" s="49"/>
    </row>
    <row r="23" spans="1:3" ht="16" x14ac:dyDescent="0.2">
      <c r="A23" s="20" t="s">
        <v>51</v>
      </c>
      <c r="B23" s="63" t="s">
        <v>121</v>
      </c>
      <c r="C23" s="64"/>
    </row>
    <row r="24" spans="1:3" ht="16" x14ac:dyDescent="0.2">
      <c r="A24" s="20" t="s">
        <v>52</v>
      </c>
      <c r="B24" s="49" t="s">
        <v>124</v>
      </c>
      <c r="C24" s="49"/>
    </row>
    <row r="25" spans="1:3" ht="16" x14ac:dyDescent="0.2">
      <c r="A25" s="20" t="s">
        <v>53</v>
      </c>
      <c r="B25" s="49" t="s">
        <v>121</v>
      </c>
      <c r="C25" s="49"/>
    </row>
    <row r="26" spans="1:3" ht="16" x14ac:dyDescent="0.2">
      <c r="A26" s="20" t="s">
        <v>54</v>
      </c>
      <c r="B26" s="49">
        <v>0</v>
      </c>
      <c r="C26" s="49"/>
    </row>
    <row r="27" spans="1:3" ht="16" x14ac:dyDescent="0.2">
      <c r="A27" s="19" t="s">
        <v>55</v>
      </c>
      <c r="B27" s="49" t="s">
        <v>121</v>
      </c>
      <c r="C27" s="49"/>
    </row>
    <row r="28" spans="1:3" x14ac:dyDescent="0.2">
      <c r="A28" s="65" t="s">
        <v>56</v>
      </c>
      <c r="B28" s="65"/>
      <c r="C28" s="65"/>
    </row>
    <row r="29" spans="1:3" ht="16" x14ac:dyDescent="0.2">
      <c r="A29" s="75" t="s">
        <v>57</v>
      </c>
      <c r="B29" s="76"/>
      <c r="C29" s="11" t="s">
        <v>179</v>
      </c>
    </row>
    <row r="30" spans="1:3" ht="16" x14ac:dyDescent="0.2">
      <c r="A30" s="75" t="s">
        <v>58</v>
      </c>
      <c r="B30" s="76"/>
      <c r="C30" s="11" t="s">
        <v>179</v>
      </c>
    </row>
    <row r="31" spans="1:3" ht="16" x14ac:dyDescent="0.2">
      <c r="A31" s="75" t="s">
        <v>59</v>
      </c>
      <c r="B31" s="76"/>
      <c r="C31" s="12" t="s">
        <v>179</v>
      </c>
    </row>
    <row r="32" spans="1:3" x14ac:dyDescent="0.2">
      <c r="A32" s="75" t="s">
        <v>60</v>
      </c>
      <c r="B32" s="76"/>
      <c r="C32" s="11"/>
    </row>
    <row r="33" spans="1:3" x14ac:dyDescent="0.2">
      <c r="A33" s="75" t="s">
        <v>61</v>
      </c>
      <c r="B33" s="76"/>
      <c r="C33" s="11"/>
    </row>
    <row r="34" spans="1:3" x14ac:dyDescent="0.2">
      <c r="A34" s="75" t="s">
        <v>62</v>
      </c>
      <c r="B34" s="76"/>
      <c r="C34" s="13"/>
    </row>
    <row r="35" spans="1:3" x14ac:dyDescent="0.2">
      <c r="A35" s="66" t="s">
        <v>63</v>
      </c>
      <c r="B35" s="67"/>
      <c r="C35" s="14"/>
    </row>
    <row r="36" spans="1:3" x14ac:dyDescent="0.2">
      <c r="A36" s="66" t="s">
        <v>64</v>
      </c>
      <c r="B36" s="67"/>
      <c r="C36" s="15"/>
    </row>
    <row r="37" spans="1:3" x14ac:dyDescent="0.2">
      <c r="A37" s="68" t="s">
        <v>65</v>
      </c>
      <c r="B37" s="69"/>
      <c r="C37" s="15"/>
    </row>
    <row r="38" spans="1:3" x14ac:dyDescent="0.2">
      <c r="A38" s="70"/>
      <c r="B38" s="71"/>
      <c r="C38" s="15"/>
    </row>
    <row r="39" spans="1:3" x14ac:dyDescent="0.2">
      <c r="A39" s="72"/>
      <c r="B39" s="73"/>
      <c r="C39" s="15"/>
    </row>
    <row r="40" spans="1:3" x14ac:dyDescent="0.2">
      <c r="A40" s="74" t="s">
        <v>66</v>
      </c>
      <c r="B40" s="74"/>
      <c r="C40" s="74"/>
    </row>
    <row r="41" spans="1:3" ht="16" x14ac:dyDescent="0.2">
      <c r="A41" s="17" t="s">
        <v>67</v>
      </c>
      <c r="B41" s="18"/>
      <c r="C41" s="15" t="s">
        <v>179</v>
      </c>
    </row>
    <row r="42" spans="1:3" x14ac:dyDescent="0.2">
      <c r="A42" s="66" t="s">
        <v>68</v>
      </c>
      <c r="B42" s="67"/>
      <c r="C42" s="15"/>
    </row>
    <row r="43" spans="1:3" x14ac:dyDescent="0.2">
      <c r="A43" s="66" t="s">
        <v>69</v>
      </c>
      <c r="B43" s="67"/>
      <c r="C43" s="15"/>
    </row>
    <row r="44" spans="1:3" ht="16" x14ac:dyDescent="0.2">
      <c r="A44" s="17" t="s">
        <v>70</v>
      </c>
      <c r="B44" s="18"/>
      <c r="C44" s="15"/>
    </row>
    <row r="45" spans="1:3" ht="16" x14ac:dyDescent="0.2">
      <c r="A45" s="17" t="s">
        <v>71</v>
      </c>
      <c r="B45" s="18"/>
      <c r="C45" s="15"/>
    </row>
    <row r="46" spans="1:3" x14ac:dyDescent="0.2">
      <c r="A46" s="66" t="s">
        <v>72</v>
      </c>
      <c r="B46" s="67"/>
      <c r="C46" s="15"/>
    </row>
    <row r="47" spans="1:3" ht="16" x14ac:dyDescent="0.2">
      <c r="A47" s="17" t="s">
        <v>73</v>
      </c>
      <c r="B47" s="16"/>
      <c r="C47" s="15"/>
    </row>
    <row r="48" spans="1:3" x14ac:dyDescent="0.2">
      <c r="A48" s="66" t="s">
        <v>74</v>
      </c>
      <c r="B48" s="67"/>
      <c r="C48" s="15"/>
    </row>
    <row r="49" spans="1:3" x14ac:dyDescent="0.2">
      <c r="A49" s="66" t="s">
        <v>75</v>
      </c>
      <c r="B49" s="67"/>
      <c r="C49" s="15"/>
    </row>
    <row r="50" spans="1:3" x14ac:dyDescent="0.2">
      <c r="A50" s="66" t="s">
        <v>65</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1" sqref="B41:C41"/>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62" t="s">
        <v>76</v>
      </c>
      <c r="B1" s="62"/>
      <c r="C1" s="62"/>
    </row>
    <row r="2" spans="1:9" ht="15" customHeight="1" x14ac:dyDescent="0.2">
      <c r="A2" s="35" t="s">
        <v>35</v>
      </c>
      <c r="B2" s="86" t="s">
        <v>182</v>
      </c>
      <c r="C2" s="87"/>
    </row>
    <row r="3" spans="1:9" ht="16" x14ac:dyDescent="0.2">
      <c r="A3" s="36" t="s">
        <v>1</v>
      </c>
      <c r="B3" s="90" t="str">
        <f>'AUTOS  NOTA 322'!B2:C2</f>
        <v>85001310300220220013000</v>
      </c>
      <c r="C3" s="90"/>
    </row>
    <row r="4" spans="1:9" ht="16" x14ac:dyDescent="0.2">
      <c r="A4" s="36" t="s">
        <v>2</v>
      </c>
      <c r="B4" s="90" t="str">
        <f>'AUTOS  NOTA 322'!B3:C3</f>
        <v>JUZGADO SEGUNDO CIVIL DEL CIRCUITO DE YOPAL</v>
      </c>
      <c r="C4" s="90"/>
    </row>
    <row r="5" spans="1:9" ht="16" x14ac:dyDescent="0.2">
      <c r="A5" s="36" t="s">
        <v>3</v>
      </c>
      <c r="B5" s="90" t="str">
        <f>'AUTOS  NOTA 322'!B4:C4</f>
        <v>JAIRO ALDEMAR ALARCÓN RAMÍREZ
JOSÉ RAÚL MARTÍNEZ
MOVISERVICIOS SAS
ALLIANZ SEGUROS SA</v>
      </c>
      <c r="C5" s="90"/>
    </row>
    <row r="6" spans="1:9" ht="15" customHeight="1" x14ac:dyDescent="0.2">
      <c r="A6" s="36" t="s">
        <v>4</v>
      </c>
      <c r="B6" s="90" t="str">
        <f>'AUTOS  NOTA 322'!B5:C5</f>
        <v>VICTOR HUGO GAUCHA GONZÁLEZ EN CALIDAD PADRE DE LA VÍCTIMA (28/06/1968)
LUZ MILA IBAÑEZ LÓPEZ EN CALIDAD MADRE DE LA VÍCTIMA (01/11/1973)
EL MENOR JUAN DAVID GAUCHA IBAÑEZ EN CALIDAD DE HERMANO DE LA VÍCTIMA (20/06/2007)
OSCAR LENIDAS GAUCHA IBAÑEZ EN CALIDAD DE HERMANO DE LA VÍCTIMA
SAMUEL GAUCHA IBAÑEZ EN CALIDAD DE HERMANO DE LA VÍCTIMA</v>
      </c>
      <c r="C6" s="90"/>
    </row>
    <row r="7" spans="1:9" ht="16" x14ac:dyDescent="0.2">
      <c r="A7" s="36" t="s">
        <v>5</v>
      </c>
      <c r="B7" s="90" t="str">
        <f>'AUTOS  NOTA 322'!B6:C6</f>
        <v>LLAMADA EN GARANTIA</v>
      </c>
      <c r="C7" s="90"/>
    </row>
    <row r="8" spans="1:9" ht="16" x14ac:dyDescent="0.2">
      <c r="A8" s="38" t="s">
        <v>37</v>
      </c>
      <c r="B8" s="90" t="str">
        <f>'AUTOS  NOTA 322'!B7:C8</f>
        <v>DANIEL GAUCHA IBAÑEZ</v>
      </c>
      <c r="C8" s="90"/>
    </row>
    <row r="9" spans="1:9" ht="32" x14ac:dyDescent="0.2">
      <c r="A9" s="36" t="s">
        <v>77</v>
      </c>
      <c r="B9" s="84">
        <f>SUM(C11,C12,C14,C15,C17)</f>
        <v>367489112</v>
      </c>
      <c r="C9" s="85"/>
    </row>
    <row r="10" spans="1:9" x14ac:dyDescent="0.2">
      <c r="A10" s="91" t="s">
        <v>78</v>
      </c>
      <c r="B10" s="88" t="s">
        <v>79</v>
      </c>
      <c r="C10" s="89"/>
    </row>
    <row r="11" spans="1:9" ht="16" x14ac:dyDescent="0.2">
      <c r="A11" s="91"/>
      <c r="B11" s="37" t="s">
        <v>80</v>
      </c>
      <c r="C11" s="32">
        <v>177489112</v>
      </c>
    </row>
    <row r="12" spans="1:9" ht="16" x14ac:dyDescent="0.2">
      <c r="A12" s="91"/>
      <c r="B12" s="37" t="s">
        <v>81</v>
      </c>
      <c r="C12" s="32"/>
    </row>
    <row r="13" spans="1:9" x14ac:dyDescent="0.2">
      <c r="A13" s="91"/>
      <c r="B13" s="88"/>
      <c r="C13" s="89"/>
    </row>
    <row r="14" spans="1:9" ht="16" x14ac:dyDescent="0.2">
      <c r="A14" s="91"/>
      <c r="B14" s="37" t="s">
        <v>82</v>
      </c>
      <c r="C14" s="40">
        <v>190000000</v>
      </c>
    </row>
    <row r="15" spans="1:9" ht="16" x14ac:dyDescent="0.2">
      <c r="A15" s="91"/>
      <c r="B15" s="37" t="s">
        <v>83</v>
      </c>
      <c r="C15" s="40"/>
      <c r="E15" t="s">
        <v>84</v>
      </c>
      <c r="F15" s="22">
        <v>0.7</v>
      </c>
    </row>
    <row r="16" spans="1:9" x14ac:dyDescent="0.2">
      <c r="A16" s="91"/>
      <c r="B16" s="88" t="s">
        <v>85</v>
      </c>
      <c r="C16" s="89"/>
      <c r="E16" t="s">
        <v>86</v>
      </c>
      <c r="F16" s="23">
        <v>0.3</v>
      </c>
      <c r="I16" s="25"/>
    </row>
    <row r="17" spans="1:9" x14ac:dyDescent="0.2">
      <c r="A17" s="91"/>
      <c r="B17" s="37"/>
      <c r="C17" s="41"/>
      <c r="F17" s="26"/>
      <c r="I17" s="25"/>
    </row>
    <row r="18" spans="1:9" ht="23.25" customHeight="1" x14ac:dyDescent="0.2">
      <c r="A18" s="39" t="s">
        <v>87</v>
      </c>
      <c r="B18" s="86" t="s">
        <v>125</v>
      </c>
      <c r="C18" s="87"/>
    </row>
    <row r="19" spans="1:9" ht="48" x14ac:dyDescent="0.2">
      <c r="A19" s="36" t="s">
        <v>88</v>
      </c>
      <c r="B19" s="98" t="s">
        <v>186</v>
      </c>
      <c r="C19" s="99"/>
    </row>
    <row r="20" spans="1:9" ht="15" customHeight="1" x14ac:dyDescent="0.2">
      <c r="A20" s="21" t="s">
        <v>89</v>
      </c>
      <c r="B20" s="95">
        <f>((C22+C23+C25+C26+C30+C28+C32+C34+C29+C33)-C37)*C36*C38</f>
        <v>394624425</v>
      </c>
      <c r="C20" s="95"/>
    </row>
    <row r="21" spans="1:9" ht="16" x14ac:dyDescent="0.2">
      <c r="A21" s="7" t="s">
        <v>90</v>
      </c>
      <c r="B21" s="100" t="s">
        <v>79</v>
      </c>
      <c r="C21" s="101"/>
    </row>
    <row r="22" spans="1:9" ht="16" x14ac:dyDescent="0.2">
      <c r="A22" s="82"/>
      <c r="B22" s="37" t="s">
        <v>80</v>
      </c>
      <c r="C22" s="32">
        <v>206324425</v>
      </c>
    </row>
    <row r="23" spans="1:9" ht="16" x14ac:dyDescent="0.2">
      <c r="A23" s="83"/>
      <c r="B23" s="37" t="s">
        <v>81</v>
      </c>
      <c r="C23" s="32">
        <v>0</v>
      </c>
    </row>
    <row r="24" spans="1:9" x14ac:dyDescent="0.2">
      <c r="A24" s="83"/>
      <c r="B24" s="88" t="s">
        <v>91</v>
      </c>
      <c r="C24" s="89"/>
    </row>
    <row r="25" spans="1:9" ht="16" x14ac:dyDescent="0.2">
      <c r="A25" s="83"/>
      <c r="B25" s="37" t="s">
        <v>82</v>
      </c>
      <c r="C25" s="32">
        <v>190000000</v>
      </c>
    </row>
    <row r="26" spans="1:9" ht="29" customHeight="1" x14ac:dyDescent="0.2">
      <c r="A26" s="83"/>
      <c r="B26" s="37" t="s">
        <v>92</v>
      </c>
      <c r="C26" s="32">
        <v>0</v>
      </c>
    </row>
    <row r="27" spans="1:9" x14ac:dyDescent="0.2">
      <c r="A27" s="83"/>
      <c r="B27" s="88" t="s">
        <v>93</v>
      </c>
      <c r="C27" s="89"/>
    </row>
    <row r="28" spans="1:9" ht="16" x14ac:dyDescent="0.2">
      <c r="A28" s="83"/>
      <c r="B28" s="37" t="s">
        <v>94</v>
      </c>
      <c r="C28" s="32">
        <v>0</v>
      </c>
    </row>
    <row r="29" spans="1:9" ht="16" x14ac:dyDescent="0.2">
      <c r="A29" s="83"/>
      <c r="B29" s="37" t="s">
        <v>80</v>
      </c>
      <c r="C29" s="32">
        <v>0</v>
      </c>
    </row>
    <row r="30" spans="1:9" ht="16" x14ac:dyDescent="0.2">
      <c r="A30" s="83"/>
      <c r="B30" s="37" t="s">
        <v>81</v>
      </c>
      <c r="C30" s="32">
        <v>0</v>
      </c>
    </row>
    <row r="31" spans="1:9" x14ac:dyDescent="0.2">
      <c r="A31" s="83"/>
      <c r="B31" s="88" t="s">
        <v>95</v>
      </c>
      <c r="C31" s="89"/>
    </row>
    <row r="32" spans="1:9" x14ac:dyDescent="0.2">
      <c r="A32" s="83"/>
      <c r="B32" s="37"/>
      <c r="C32" s="32"/>
    </row>
    <row r="33" spans="1:3" ht="16" x14ac:dyDescent="0.2">
      <c r="A33" s="83"/>
      <c r="B33" s="37" t="s">
        <v>80</v>
      </c>
      <c r="C33" s="32">
        <v>0</v>
      </c>
    </row>
    <row r="34" spans="1:3" ht="16" x14ac:dyDescent="0.2">
      <c r="A34" s="83"/>
      <c r="B34" s="37" t="s">
        <v>81</v>
      </c>
      <c r="C34" s="32">
        <v>0</v>
      </c>
    </row>
    <row r="35" spans="1:3" x14ac:dyDescent="0.2">
      <c r="A35" s="83"/>
      <c r="B35" s="88" t="s">
        <v>96</v>
      </c>
      <c r="C35" s="89"/>
    </row>
    <row r="36" spans="1:3" ht="16" x14ac:dyDescent="0.2">
      <c r="A36" s="83"/>
      <c r="B36" s="37" t="s">
        <v>97</v>
      </c>
      <c r="C36" s="33">
        <v>1</v>
      </c>
    </row>
    <row r="37" spans="1:3" ht="16" x14ac:dyDescent="0.2">
      <c r="A37" s="83"/>
      <c r="B37" s="37" t="s">
        <v>41</v>
      </c>
      <c r="C37" s="34">
        <v>1700000</v>
      </c>
    </row>
    <row r="38" spans="1:3" ht="16" x14ac:dyDescent="0.2">
      <c r="A38" s="83"/>
      <c r="B38" s="37" t="s">
        <v>98</v>
      </c>
      <c r="C38" s="33">
        <v>1</v>
      </c>
    </row>
    <row r="39" spans="1:3" ht="16" x14ac:dyDescent="0.2">
      <c r="A39" s="24" t="s">
        <v>99</v>
      </c>
      <c r="B39" s="95">
        <f>IFERROR(B20*(VLOOKUP(B18,E15:F17,2,0)),16666)</f>
        <v>16666</v>
      </c>
      <c r="C39" s="95"/>
    </row>
    <row r="40" spans="1:3" ht="93" customHeight="1" x14ac:dyDescent="0.2">
      <c r="A40" s="36" t="s">
        <v>100</v>
      </c>
      <c r="B40" s="96" t="s">
        <v>187</v>
      </c>
      <c r="C40" s="97"/>
    </row>
    <row r="41" spans="1:3" ht="211.5" customHeight="1" x14ac:dyDescent="0.2">
      <c r="A41" s="36" t="s">
        <v>101</v>
      </c>
      <c r="B41" s="93" t="s">
        <v>180</v>
      </c>
      <c r="C41" s="94"/>
    </row>
    <row r="42" spans="1:3" ht="26" customHeight="1" x14ac:dyDescent="0.2">
      <c r="A42" s="43" t="s">
        <v>102</v>
      </c>
      <c r="B42" s="43"/>
      <c r="C42" s="43"/>
    </row>
    <row r="43" spans="1:3" x14ac:dyDescent="0.2">
      <c r="A43" s="42" t="s">
        <v>103</v>
      </c>
      <c r="B43" s="92" t="s">
        <v>114</v>
      </c>
      <c r="C43" s="92"/>
    </row>
    <row r="44" spans="1:3" ht="41" customHeight="1" x14ac:dyDescent="0.2">
      <c r="A44" s="42" t="s">
        <v>104</v>
      </c>
      <c r="B44" s="92" t="s">
        <v>183</v>
      </c>
      <c r="C44" s="92"/>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2" t="s">
        <v>105</v>
      </c>
      <c r="B1" s="62"/>
      <c r="C1" s="62"/>
    </row>
    <row r="2" spans="1:3" ht="16" x14ac:dyDescent="0.2">
      <c r="A2" s="20" t="s">
        <v>35</v>
      </c>
      <c r="B2" s="63" t="str">
        <f>'AUTOS NOTA 324'!B2:C2</f>
        <v>APJ 31953 -  S 102162104</v>
      </c>
      <c r="C2" s="64"/>
    </row>
    <row r="3" spans="1:3" ht="16" x14ac:dyDescent="0.2">
      <c r="A3" s="5" t="s">
        <v>1</v>
      </c>
      <c r="B3" s="49" t="str">
        <f>'AUTOS  NOTA 322'!B2:C2</f>
        <v>85001310300220220013000</v>
      </c>
      <c r="C3" s="49"/>
    </row>
    <row r="4" spans="1:3" ht="16" x14ac:dyDescent="0.2">
      <c r="A4" s="5" t="s">
        <v>2</v>
      </c>
      <c r="B4" s="49" t="str">
        <f>'AUTOS  NOTA 322'!B3:C3</f>
        <v>JUZGADO SEGUNDO CIVIL DEL CIRCUITO DE YOPAL</v>
      </c>
      <c r="C4" s="49"/>
    </row>
    <row r="5" spans="1:3" ht="16" x14ac:dyDescent="0.2">
      <c r="A5" s="5" t="s">
        <v>3</v>
      </c>
      <c r="B5" s="49" t="str">
        <f>'AUTOS  NOTA 322'!B4:C4</f>
        <v>JAIRO ALDEMAR ALARCÓN RAMÍREZ
JOSÉ RAÚL MARTÍNEZ
MOVISERVICIOS SAS
ALLIANZ SEGUROS SA</v>
      </c>
      <c r="C5" s="49"/>
    </row>
    <row r="6" spans="1:3" ht="15" customHeight="1" x14ac:dyDescent="0.2">
      <c r="A6" s="5" t="s">
        <v>4</v>
      </c>
      <c r="B6" s="49" t="str">
        <f>'AUTOS  NOTA 322'!B5:C5</f>
        <v>VICTOR HUGO GAUCHA GONZÁLEZ EN CALIDAD PADRE DE LA VÍCTIMA (28/06/1968)
LUZ MILA IBAÑEZ LÓPEZ EN CALIDAD MADRE DE LA VÍCTIMA (01/11/1973)
EL MENOR JUAN DAVID GAUCHA IBAÑEZ EN CALIDAD DE HERMANO DE LA VÍCTIMA (20/06/2007)
OSCAR LENIDAS GAUCHA IBAÑEZ EN CALIDAD DE HERMANO DE LA VÍCTIMA
SAMUEL GAUCHA IBAÑEZ EN CALIDAD DE HERMANO DE LA VÍCTIMA</v>
      </c>
      <c r="C6" s="49"/>
    </row>
    <row r="7" spans="1:3" ht="15" customHeight="1" x14ac:dyDescent="0.2">
      <c r="A7" s="5" t="s">
        <v>5</v>
      </c>
      <c r="B7" s="49" t="str">
        <f>'AUTOS  NOTA 322'!B6:C6</f>
        <v>LLAMADA EN GARANTIA</v>
      </c>
      <c r="C7" s="49"/>
    </row>
    <row r="8" spans="1:3" ht="15" customHeight="1" x14ac:dyDescent="0.2">
      <c r="A8" s="31" t="s">
        <v>37</v>
      </c>
      <c r="B8" s="49" t="str">
        <f>'AUTOS  NOTA 322'!B7:C8</f>
        <v>DANIEL GAUCHA IBAÑEZ</v>
      </c>
      <c r="C8" s="49"/>
    </row>
    <row r="9" spans="1:3" ht="19" customHeight="1" x14ac:dyDescent="0.2">
      <c r="A9" s="5" t="s">
        <v>106</v>
      </c>
      <c r="B9" s="49"/>
      <c r="C9" s="49"/>
    </row>
    <row r="10" spans="1:3" ht="16" x14ac:dyDescent="0.2">
      <c r="A10" s="7" t="s">
        <v>90</v>
      </c>
      <c r="B10" s="104">
        <f>'AUTOS NOTA 324'!B20:C20</f>
        <v>394624425</v>
      </c>
      <c r="C10" s="104"/>
    </row>
    <row r="11" spans="1:3" ht="16" x14ac:dyDescent="0.2">
      <c r="A11" s="7" t="s">
        <v>107</v>
      </c>
      <c r="B11" s="105">
        <f>'AUTOS NOTA 324'!B39:C39</f>
        <v>16666</v>
      </c>
      <c r="C11" s="49"/>
    </row>
    <row r="12" spans="1:3" ht="32" x14ac:dyDescent="0.2">
      <c r="A12" s="7" t="s">
        <v>108</v>
      </c>
      <c r="B12" s="102"/>
      <c r="C12" s="103"/>
    </row>
    <row r="13" spans="1:3" ht="48" x14ac:dyDescent="0.2">
      <c r="A13" s="5" t="s">
        <v>109</v>
      </c>
      <c r="B13" s="49"/>
      <c r="C13" s="49"/>
    </row>
    <row r="14" spans="1:3" ht="48" x14ac:dyDescent="0.2">
      <c r="A14" s="5" t="s">
        <v>110</v>
      </c>
      <c r="B14" s="49"/>
      <c r="C14" s="49"/>
    </row>
    <row r="15" spans="1:3" ht="16" x14ac:dyDescent="0.2">
      <c r="A15" s="5" t="s">
        <v>111</v>
      </c>
      <c r="B15" s="6"/>
      <c r="C15" s="6"/>
    </row>
    <row r="16" spans="1:3" ht="16" x14ac:dyDescent="0.2">
      <c r="A16" s="7" t="s">
        <v>112</v>
      </c>
      <c r="B16" s="49"/>
      <c r="C16" s="49"/>
    </row>
    <row r="17" spans="1:3" ht="16" x14ac:dyDescent="0.2">
      <c r="A17" s="6" t="s">
        <v>113</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42</v>
      </c>
      <c r="B1" t="s">
        <v>114</v>
      </c>
      <c r="C1" s="9" t="s">
        <v>46</v>
      </c>
      <c r="D1" s="9" t="s">
        <v>115</v>
      </c>
      <c r="E1" s="3" t="s">
        <v>52</v>
      </c>
      <c r="F1" s="2" t="s">
        <v>84</v>
      </c>
      <c r="G1" s="4">
        <v>0</v>
      </c>
      <c r="H1" t="s">
        <v>18</v>
      </c>
      <c r="I1" t="s">
        <v>116</v>
      </c>
      <c r="K1" t="s">
        <v>117</v>
      </c>
      <c r="L1" s="30" t="s">
        <v>118</v>
      </c>
      <c r="M1" t="s">
        <v>119</v>
      </c>
      <c r="N1" t="s">
        <v>84</v>
      </c>
      <c r="O1" t="s">
        <v>120</v>
      </c>
    </row>
    <row r="2" spans="1:15" x14ac:dyDescent="0.2">
      <c r="A2" t="s">
        <v>119</v>
      </c>
      <c r="B2" t="s">
        <v>121</v>
      </c>
      <c r="C2" t="s">
        <v>122</v>
      </c>
      <c r="D2" s="2" t="s">
        <v>123</v>
      </c>
      <c r="E2" s="1" t="s">
        <v>124</v>
      </c>
      <c r="F2" s="2" t="s">
        <v>125</v>
      </c>
      <c r="G2" s="4">
        <v>0.7</v>
      </c>
      <c r="H2" t="s">
        <v>126</v>
      </c>
      <c r="I2" t="s">
        <v>127</v>
      </c>
      <c r="K2" t="s">
        <v>6</v>
      </c>
      <c r="L2" s="30" t="s">
        <v>128</v>
      </c>
      <c r="M2" t="s">
        <v>129</v>
      </c>
      <c r="N2" t="s">
        <v>86</v>
      </c>
      <c r="O2" t="s">
        <v>121</v>
      </c>
    </row>
    <row r="3" spans="1:15" x14ac:dyDescent="0.2">
      <c r="A3" t="s">
        <v>129</v>
      </c>
      <c r="C3" t="s">
        <v>130</v>
      </c>
      <c r="D3" s="2" t="s">
        <v>131</v>
      </c>
      <c r="E3" s="1" t="s">
        <v>132</v>
      </c>
      <c r="F3" s="2" t="s">
        <v>86</v>
      </c>
      <c r="G3" s="4">
        <v>0.3</v>
      </c>
      <c r="H3" t="s">
        <v>133</v>
      </c>
      <c r="I3" t="s">
        <v>134</v>
      </c>
      <c r="L3" s="30" t="s">
        <v>8</v>
      </c>
      <c r="M3" t="s">
        <v>135</v>
      </c>
      <c r="N3" t="s">
        <v>125</v>
      </c>
    </row>
    <row r="4" spans="1:15" x14ac:dyDescent="0.2">
      <c r="A4" t="s">
        <v>135</v>
      </c>
      <c r="C4" t="s">
        <v>136</v>
      </c>
      <c r="E4" s="1" t="s">
        <v>137</v>
      </c>
      <c r="H4" t="s">
        <v>138</v>
      </c>
      <c r="I4" t="s">
        <v>139</v>
      </c>
      <c r="L4" t="s">
        <v>140</v>
      </c>
    </row>
    <row r="5" spans="1:15" x14ac:dyDescent="0.2">
      <c r="A5" t="s">
        <v>141</v>
      </c>
      <c r="E5" s="1" t="s">
        <v>142</v>
      </c>
      <c r="H5" t="s">
        <v>143</v>
      </c>
      <c r="I5" t="s">
        <v>144</v>
      </c>
      <c r="L5" s="30" t="s">
        <v>145</v>
      </c>
    </row>
    <row r="6" spans="1:15" x14ac:dyDescent="0.2">
      <c r="E6" s="1" t="s">
        <v>146</v>
      </c>
      <c r="I6" t="s">
        <v>147</v>
      </c>
      <c r="L6" s="30" t="s">
        <v>148</v>
      </c>
    </row>
    <row r="7" spans="1:15" x14ac:dyDescent="0.2">
      <c r="E7" s="1" t="s">
        <v>149</v>
      </c>
      <c r="I7" t="s">
        <v>150</v>
      </c>
      <c r="L7" s="30" t="s">
        <v>151</v>
      </c>
    </row>
    <row r="8" spans="1:15" x14ac:dyDescent="0.2">
      <c r="E8" s="1" t="s">
        <v>152</v>
      </c>
      <c r="L8" s="30" t="s">
        <v>93</v>
      </c>
    </row>
    <row r="9" spans="1:15" x14ac:dyDescent="0.2">
      <c r="L9" s="30" t="s">
        <v>153</v>
      </c>
    </row>
    <row r="10" spans="1:15" x14ac:dyDescent="0.2">
      <c r="L10" s="30" t="s">
        <v>154</v>
      </c>
    </row>
    <row r="11" spans="1:15" x14ac:dyDescent="0.2">
      <c r="L11" s="30" t="s">
        <v>155</v>
      </c>
    </row>
    <row r="12" spans="1:15" x14ac:dyDescent="0.2">
      <c r="L12" s="30" t="s">
        <v>156</v>
      </c>
    </row>
    <row r="13" spans="1:15" x14ac:dyDescent="0.2">
      <c r="L13" s="30" t="s">
        <v>157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ED4B5E-06A9-4E0B-BC66-D32CA995BA3E}">
  <ds:schemaRefs>
    <ds:schemaRef ds:uri="http://schemas.microsoft.com/office/infopath/2007/PartnerControls"/>
    <ds:schemaRef ds:uri="4382931b-6036-484b-ad41-6810b26eb986"/>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elements/1.1/"/>
    <ds:schemaRef ds:uri="http://purl.org/dc/terms/"/>
    <ds:schemaRef ds:uri="e7d3d6e7-89cb-4750-b948-5e984f176bb6"/>
    <ds:schemaRef ds:uri="http://purl.org/dc/dcmitype/"/>
  </ds:schemaRefs>
</ds:datastoreItem>
</file>

<file path=customXml/itemProps2.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F74B63-F599-4252-80C4-644A29E54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2024-04-19T15:50:44Z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