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C:\Users\Amparo\Desktop\OFICINA GHA\INFORMES INICIALES\INFORMES RESPONSABILIDAD FISCAL\"/>
    </mc:Choice>
  </mc:AlternateContent>
  <xr:revisionPtr revIDLastSave="0" documentId="13_ncr:1_{7A7E682B-48F1-49FC-B14A-09700622F41B}" xr6:coauthVersionLast="37" xr6:coauthVersionMax="47" xr10:uidLastSave="{00000000-0000-0000-0000-000000000000}"/>
  <bookViews>
    <workbookView xWindow="0" yWindow="0" windowWidth="28800" windowHeight="12225" activeTab="3" xr2:uid="{00000000-000D-0000-FFFF-FFFF00000000}"/>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7" l="1"/>
  <c r="B7" i="17"/>
  <c r="B6" i="17"/>
  <c r="B12" i="17"/>
  <c r="B11" i="17" s="1"/>
  <c r="B15" i="17" s="1"/>
  <c r="B4" i="17"/>
  <c r="B3" i="17"/>
  <c r="B2" i="17"/>
  <c r="B5" i="10"/>
  <c r="B5" i="17" s="1"/>
  <c r="B5" i="12" s="1"/>
  <c r="B4" i="10"/>
  <c r="B3" i="10"/>
  <c r="B4" i="14"/>
  <c r="B6" i="14"/>
  <c r="B15" i="14" s="1"/>
  <c r="B8" i="14"/>
  <c r="B7" i="14"/>
  <c r="B3" i="14"/>
  <c r="B2" i="14"/>
  <c r="B3" i="12"/>
  <c r="B2" i="12"/>
  <c r="B7" i="12"/>
  <c r="B6" i="12"/>
  <c r="B4" i="12"/>
  <c r="B7" i="10"/>
  <c r="B5" i="14" l="1"/>
</calcChain>
</file>

<file path=xl/sharedStrings.xml><?xml version="1.0" encoding="utf-8"?>
<sst xmlns="http://schemas.openxmlformats.org/spreadsheetml/2006/main" count="203" uniqueCount="142">
  <si>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</si>
  <si>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</si>
  <si>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</si>
  <si>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</si>
  <si>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</si>
  <si>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</si>
  <si>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</si>
  <si>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</si>
  <si>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</si>
  <si>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</si>
  <si>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</si>
  <si>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</si>
  <si>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</si>
  <si>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</si>
  <si>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</si>
  <si>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</si>
  <si>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</si>
  <si>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</si>
  <si>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</si>
  <si>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</si>
  <si>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</si>
  <si>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</si>
  <si>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</si>
  <si>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</si>
  <si>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</si>
  <si>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</si>
  <si>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</si>
  <si>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</si>
  <si>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</si>
  <si>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</si>
  <si>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</si>
  <si>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</si>
  <si>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</si>
  <si>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</si>
  <si>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</si>
  <si>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</si>
  <si>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</si>
  <si>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</si>
  <si>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</si>
  <si>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</si>
  <si>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</si>
  <si>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</si>
  <si>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</si>
  <si>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</si>
  <si>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</si>
  <si>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</si>
  <si>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</si>
  <si>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</si>
  <si>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</si>
  <si>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</si>
  <si>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</si>
  <si>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</si>
  <si>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</si>
  <si>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</si>
  <si>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</si>
  <si>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</si>
  <si>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</si>
  <si>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</si>
  <si>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</si>
  <si>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</si>
  <si>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</si>
  <si>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</si>
  <si>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</si>
  <si>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</si>
  <si>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</si>
  <si>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</si>
  <si>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</si>
  <si>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</si>
  <si>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</si>
  <si>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</si>
  <si>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</si>
  <si>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</si>
  <si>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</si>
  <si>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</si>
  <si>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</si>
  <si>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</si>
  <si>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</si>
  <si>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</si>
  <si>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</si>
  <si>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</si>
  <si>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</si>
  <si>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</si>
  <si>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</si>
  <si>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</si>
  <si>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</si>
  <si>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</si>
  <si>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</si>
  <si>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</si>
  <si>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</si>
  <si>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</si>
  <si>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</si>
  <si>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</si>
  <si>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</si>
  <si>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</si>
  <si>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</si>
  <si>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</si>
  <si>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</si>
  <si>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</si>
  <si>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</si>
  <si>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</si>
  <si>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</si>
  <si>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</si>
  <si>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</si>
  <si>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</si>
  <si>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</si>
  <si>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</si>
  <si>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</si>
  <si>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</si>
  <si>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</si>
  <si>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</si>
  <si>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</si>
  <si>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</si>
  <si>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</si>
  <si>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</si>
  <si>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</si>
  <si>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</si>
  <si>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VALOR ASEGURADO</t>
  </si>
  <si>
    <t>DEDUCIBLE</t>
  </si>
  <si>
    <t xml:space="preserve">VALOR TOMAR </t>
  </si>
  <si>
    <t xml:space="preserve">ALLIANZ SEGUROS S.A. </t>
  </si>
  <si>
    <t xml:space="preserve">VALOR ASEGURADO </t>
  </si>
  <si>
    <t>X</t>
  </si>
  <si>
    <t>1. EN EL PRESENTE CASO NO SE REÚNEN LOS ELEMENTOS DE LA RESPONSABILIDAD FISCAL - INEXISTENCIA DE DAÑO PATRIMONIAL AL ESTADO.
2. EN EL PRESENTE CASO NO SE REÚNEN LOS ELEMENTOS DE LA RESPONSABILIDAD FISCAL - POR INEXISTENCIA DE CULPA GRAVE Y/O DOLO EN CABEZA DEL LOS PRESUNTOS RESPONSABLES.
3. NO SE REALIZÓ EL RIESGO ASEGURADO EN LA PÓLIZA No. 022669252 NI DE LA PÓLIZA Nro. 022218019
4. AUSENCIA DE COBERTURA TEMPORAL DE LA PÓLIZA No. 022669252 NI DE LA PÓLIZA Nro. 022218019
5. INEXISTENCIA DE COBERTURA TEMPORAL.
6. DE ACREDITARSE UNA CONDUCTA DOLOSA O GRAVEMENTE CULPOSA EN CABEZA DE LOS PRESUNTOS RESPONSABLES, EN TODO CASO, EL DOLO COMPORTA UN RIESGO INASEGURABLE.  
7. COASEGURO E INEXISTENCIA DE SOLIDARIDAD ENTRE ALLIANZ SEGUROS S.A. Y AXA COLPATRIA SEGUROS S.A.
8. LÍMITE DEL VALOR ASEGURADO.  EN LA DILIGENCIA NO SE SOLICITÓ LA VINCULACIÓN DE LA COASEGURADORA AXA COLPATRIA SEGUROS S.A., TODA VEZ QUE LA MISMA SE ENCUENTRA VINCULADA AL PROCESO.</t>
  </si>
  <si>
    <t>EN EL PROCESO DE RESPONSABILIDAD FISCAL QUE NOS OCUPA, EL DETRIMENTO PATRIMONIAL ASCIENDE A LA SUMA DE $297.302.563, POR LA PRESUNTA OMISIÓN EN LA APLICACIÓN DE LOS IMPUESTOS DE IVA Y RETEICA AL CONTRATO. SIN EMBARGO, EL VALOR ASEGURADO EN LA PÓLIZA No. 022669252, EQUIVALE A $120.000.000. PESE A LO ANTERIOR, EN LA NOTA 321 REMITIDA POR LA ASEGURADORA SE NOS INDICA QUE EL VALOR ASEGURADO DISPONIBLE ASCIENDE A LA SUMA DE $109.780.945, POR ELLO A DICHO VALOR SE LE APLICA EL COASEGURO DEL 55%, LO QUE NOS ARROJA UN RESULTADO DE $60.379.520. TAL Y COMO SE PASA A LIQUIDAR: $109.780.945 X 55% = $60.379.520.  ES DE ADVERTIR QUE LA PARTICIPACIÓN DE AXA COLPATRIA ES DEL 45%.</t>
  </si>
  <si>
    <t>Por la forma en la que se encuentra descrita la modalidad de la póliza, se analizó su cobertura en atención a las reclamaciones ocurridas durante la vigencia de la póliza, es decir, bajo la modalidad “claims made”. 
CONTINGENCIA: es REMOTA en tanto no se configuran los elementos de la responsabilidad fiscal en cabeza de los presuntos responsables, al no observarse de ellos una conducta gravemente culposa y mucho menos dolosa de las que se pueda predicar un daño patrimonial al Estado. La responsabilidad fiscal de los presuntos responsables debe demostrarse en el devenir procesal.
Respecto al contrato de seguro, debe tenerse en cuenta que la póliza Manejo Global No. 022669252, por la que fue vinculada la compañía al proceso, ofrece cobertura material debido a que cuenta con el amparo de alcances fiscales. Sin embargo, no cubre desde su delimitación temporal toda vez que, la modalidad de la póliza se pactó bajo la figura “claims made”, de tal suerte que, cubre los detrimentos patrimoniales reclamados durante la vigencia de la póliza, para este caso, entre el 30/03/2020 al 29/03/2021. No obstante, el hallazgo fiscal Nro. 25 fue trasladado solo hasta el 11 de marzo de 2022, el Auto de apertura e imputación fue expedido el 7 de diciembre de 2022 y notificado a la compañía solo hasta el 30 de junio de 2023, lo que significa que la reclamación fue realizada por fuera de la vigencia inicial de la póliza.
Aunado a lo anterior, debe indicarse sobre la póliza de manejo Nro. 022218019 y que fue aportada al proceso como prueba documental durante los descargos, pese a que la misma ofrece cobertura material debido a que cuenta con el amparo de alcances fiscales, no cubre desde su delimitación temporal toda vez que, la modalidad de la póliza se pactó bajo la figura “claims made”, de tal suerte que, cubre los detrimentos patrimoniales reclamados durante la vigencia de la póliza, para este caso, entre el 20/01/2018 al 18/12/2018 prórroga del 19/12/2018 al 30/01/2019 prórroga del 31/01/2019 al 30/04/2019. Sin embargo, el hallazgo fiscal Nro. 25 fue trasladado solo hasta el 11 de marzo de 2022, el Auto de apertura e imputación fue expedido el 07 de diciembre de 2022 y notificado a la compañía solo hasta el 30 de junio de 2023, lo que significa que la reclamación fue realizada por fuera de la vigencia inicial y prórrogas de la póliza. 
Sin perjuicio de lo indicado anteriormente, resulta importante advertir que el objeto de la eventual discusión que podría llegar a ocurrir, recaería sobre la modalidad de dichas pólizas, como quiera que la forma en que la misma se pactó pudiera resultar ambigua. En este sentido y en caso de presentarse un fallo desfavorable, la póliza Nro. 022669252 sería afectada en tanto los hechos objeto del presunto detrimento tuvieron lugar en las vigencias de ejecución del contrato 2019, 2020 y 2021 y, revisadas las fechas señaladas en el Auto de apertura como aquellas en las que se realizaron los pagos del contrato (tabla 97 y 99), se concluye que: i) Pagos del 11 de junio de 2019 al 21 de noviembre de 2019 no están cubiertos por ninguna póliza, ii) Pago del 17 de marzo de 2020, no se encuentra cubierto por ninguna póliza, iii) Pago del 27 de agosto al 4 de diciembre de 2020 se encuentra cubierto por la póliza Nro. 022669252 cuya vigencia se pactó del 30/03/2020 al 29/03/2021 iv) Pagos del 20 de octubre de 2020, del 30 de diciembre de 2020 y del 01 de marzo de 2021 están cubiertos por la póliza Nro. 022669252 cuya vigencia se pactó del 30/03/2020 al 29/03/2021 y v) Pagos del 07 de abril, de 18 de junio y 27 de julio de 2021, no están cubiertos por ninguna de las dos pólizas vi) la suma equivalente a $22.000.000 correspondiente al IVA que se debió aplicar a las actividades de consultoría, se encuentran cubiertos por la póliza Nro. 022218019. En este orden de ideas, deberían descontarse los pagos realizados por fuera de las vigencias de las pólizas.
Por lo anterior, se reitera que la contingencia es remota por cuanto el ente de control no logró acreditar el supuesto detrimento patrimonial, pues lo que se endilga es la no aplicación de los impuestos de IVA y RETEICA al contrato, los cuales de ninguna manera son de titularidad de la entidad territorial, por lo que no existe merma alguna en el patrimonio del municipio de Rionegro. Aunado a lo anterior, es de advertir que la responsabilidad que se le endilga a los presuntos responsables fiscales se calificó a título de culpa grave, comportando un riesgo inasegurable. Todo lo anterior sin perjuicio del carácter contingente del proceso.</t>
  </si>
  <si>
    <t>2020 - 806</t>
  </si>
  <si>
    <t>Contraloría Municipal De Villavicencio</t>
  </si>
  <si>
    <t>Institucion Educativa INEM Luis Lpoez de Mesa</t>
  </si>
  <si>
    <t>1. La Institución educativa  INEM LUIS LOPEZ DE MESA suscribió contrato de suministro Número 2019-19 con la Empresa de Suministro J.J. del Lano.
2. En la cláusula 4 del contrato de suministro en mención se estipuló que la forma de pago sería contra entrega previa expedición de la entrada a almacen. 
3. Pese a que la forma de pago se pactó de la forma descrita, el pago se efectuó mediante transferencia electrónica del banco popular sin que, presuntamente, se contara con el documento de entrada al almacen.</t>
  </si>
  <si>
    <t>Institucion Educativa INEM Luis Lopez de Mesa</t>
  </si>
  <si>
    <t>892.099.144-4</t>
  </si>
  <si>
    <t>022415462/0</t>
  </si>
  <si>
    <t>07 de septiembre de 2022</t>
  </si>
  <si>
    <t>05 de septiembre de 2022</t>
  </si>
  <si>
    <t>20 febrero de 2024</t>
  </si>
  <si>
    <t>Manejo</t>
  </si>
  <si>
    <t>04/03/2019 - 03/03/2019</t>
  </si>
  <si>
    <t>x</t>
  </si>
  <si>
    <t>Deducible 10% minimo $2.483.348, no hay cobertura de alcances fiscales.</t>
  </si>
  <si>
    <t xml:space="preserve">CONTINGENCIA: es eventual porque el contrato de seguro fundamento de la vinculación como tercero civilmente responsable presta cobertura temporal y material. La responsabilidad de los presuntos responsables debe demostrarse en el devenir procesal.
El contrato de seguro No.  022415462/0, se concertó bajo la modalidad de ocurrencia, la cual cubre los detrimentos patrimoniales que se generen durante la vigencia del seguro, sin tener en consideración la fecha en la cual sean reclamados. Para la fecha de los hechos, el 13 de junio de 2019, cuando se pagó la totalidad del contrato, la póliza se encontraba vigente, razón por la cual presta cobertura temporal. Aunado a lo anterior, la póliza fundamento de la vinculación tiene cobertura para manejo.
La responsabilidad de los presuntos responsables se puede ver comprometida bajo el entendido que se pagó la totalidad del contrato sin que se recibieran los productos contratados en el almacén de la institución educativa.
Pese a lo anterior, se califica eventual, por cuanto la responsabilidad que se les endilga a los presuntos responsables fiscales se calificó a título de culpa grave, comportando un riesgo inasegurable. Adicionalmente, las acciones del contrato de seguro se encuentran prescriptas, al transcurrir más de dos (2) años desde la fecha de los hechos y el momento en que se realiza la reclamación a la aseguradora, esto es el 30 de agosto de 2022. 
Todo lo anterior sin perjuicio del carácter contingente del proceso.
</t>
  </si>
  <si>
    <t>En el proceso de Responsabilidad Fiscal que nos ocupa, el detrimento patrimonial asciende a la suma de $5,465,200, por la presunta irregularidad en el contrato de suministro No. 2019 - 19, al realizar el pago de la totalidad del contrato sin que los productos ingresaran al almacén. De conformidad con lo anterior, al valor de $5,465,200, se le aplica el deducible de $3.312.464, por ser el mínimo, lo que nos arroja un resultado de $2.125.736. Siendo el valor que le correspondería pagar eventualmente a la compañía.</t>
  </si>
  <si>
    <t xml:space="preserve">1. EN EL PRESENTE CASO NO SE REÚNEN LOS ELEMENTOS DE LA RESPONSABILIDAD FISCAL - INEXISTENCIA DE DAÑO PATRIMONIAL AL ESTADO.
2. EN EL PRESENTE CASO NO SE REÚNEN LOS ELEMENTOS DE LA RESPONSABILIDAD FISCAL - POR INEXISTENCIA DE CULPA GRAVE Y/O DOLO EN CABEZA DE LOS PRESUNTOS RESPONSABLES.
3. PRESCRIPCIÓN DE LAS ACCIONES DERIVADAS DEL CONTRATO DE SEGURO – ARTÍCULO 1081 DEL CÓDIGO DE COMERCIO. 
4. NO SE REALIZÓ EL RIESGO ASEGURADO EN LA PÓLIZA No. 022415462/0.
5. DE ACREDITARSE UNA CONDUCTA DOLOSA O GRAVEMENTE CULPOSA EN CABEZA DE LOS PRESUNTOS RESPONSABLES, EN TODO CASO, EL DOLO COMPORTA UN RIESGO INASEGURABLE.  
6. LÍMITE DEL VALOR ASEGURADO.  
7. DEDUCIBLE.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</si>
</sst>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0" fillId="0" borderId="2" xfId="0" applyBorder="1" applyAlignment="1">
      <alignment horizontal="justify" vertical="top"/>
    </xf>
    <xf numFmtId="14" fontId="0" fillId="0" borderId="2" xfId="0" applyNumberFormat="1"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0" fillId="0" borderId="2" xfId="0" applyBorder="1" applyAlignment="1">
      <alignment horizontal="left" vertical="top"/>
    </xf>
    <xf numFmtId="0" fontId="4" fillId="6" borderId="4" xfId="0" applyFont="1" applyFill="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3" fillId="2" borderId="4" xfId="0" applyFont="1" applyFill="1" applyBorder="1" applyAlignment="1">
      <alignment horizontal="center" vertical="top"/>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2" fillId="4" borderId="6" xfId="0" applyFont="1" applyFill="1" applyBorder="1" applyAlignment="1" applyProtection="1">
      <alignment horizontal="left"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0" fontId="0" fillId="0" borderId="2" xfId="0" applyBorder="1" applyAlignment="1" applyProtection="1">
      <alignment horizontal="left" vertical="top" wrapText="1"/>
      <protection locked="0"/>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0" fontId="0" fillId="4" borderId="5" xfId="0" applyFont="1" applyFill="1" applyBorder="1" applyAlignment="1" applyProtection="1">
      <alignment horizontal="left" vertical="top" wrapText="1"/>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90" zoomScaleNormal="90" workbookViewId="0">
      <selection activeCell="B28" sqref="B28"/>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9" t="s">
        <v>0</v>
      </c>
      <c r="B1" s="49"/>
      <c r="C1" s="49"/>
    </row>
    <row r="2" spans="1:3" x14ac:dyDescent="0.25">
      <c r="A2" s="5" t="s">
        <v>1</v>
      </c>
      <c r="B2" s="43" t="s">
        <v>125</v>
      </c>
      <c r="C2" s="43"/>
    </row>
    <row r="3" spans="1:3" ht="15" customHeight="1" x14ac:dyDescent="0.25">
      <c r="A3" s="5" t="s">
        <v>2</v>
      </c>
      <c r="B3" s="47" t="s">
        <v>126</v>
      </c>
      <c r="C3" s="48"/>
    </row>
    <row r="4" spans="1:3" x14ac:dyDescent="0.25">
      <c r="A4" s="5" t="s">
        <v>3</v>
      </c>
      <c r="B4" s="47" t="s">
        <v>18</v>
      </c>
      <c r="C4" s="48"/>
    </row>
    <row r="5" spans="1:3" x14ac:dyDescent="0.25">
      <c r="A5" s="5" t="s">
        <v>4</v>
      </c>
      <c r="B5" s="43" t="s">
        <v>19</v>
      </c>
      <c r="C5" s="43"/>
    </row>
    <row r="6" spans="1:3" x14ac:dyDescent="0.25">
      <c r="A6" s="5" t="s">
        <v>5</v>
      </c>
      <c r="B6" s="50" t="s">
        <v>129</v>
      </c>
      <c r="C6" s="51"/>
    </row>
    <row r="7" spans="1:3" x14ac:dyDescent="0.25">
      <c r="A7" s="5" t="s">
        <v>6</v>
      </c>
      <c r="B7" s="52">
        <v>5465200</v>
      </c>
      <c r="C7" s="43"/>
    </row>
    <row r="8" spans="1:3" x14ac:dyDescent="0.25">
      <c r="A8" s="35" t="s">
        <v>7</v>
      </c>
      <c r="B8" s="43" t="s">
        <v>119</v>
      </c>
      <c r="C8" s="43"/>
    </row>
    <row r="9" spans="1:3" x14ac:dyDescent="0.25">
      <c r="A9" s="5" t="s">
        <v>8</v>
      </c>
      <c r="B9" s="38">
        <v>43629</v>
      </c>
      <c r="C9" s="39"/>
    </row>
    <row r="10" spans="1:3" x14ac:dyDescent="0.25">
      <c r="A10" s="44" t="s">
        <v>9</v>
      </c>
      <c r="B10" s="45" t="s">
        <v>128</v>
      </c>
      <c r="C10" s="43"/>
    </row>
    <row r="11" spans="1:3" ht="30" customHeight="1" x14ac:dyDescent="0.25">
      <c r="A11" s="44"/>
      <c r="B11" s="43"/>
      <c r="C11" s="43"/>
    </row>
    <row r="12" spans="1:3" x14ac:dyDescent="0.25">
      <c r="A12" s="44"/>
      <c r="B12" s="43"/>
      <c r="C12" s="43"/>
    </row>
    <row r="13" spans="1:3" x14ac:dyDescent="0.25">
      <c r="A13" s="5" t="s">
        <v>10</v>
      </c>
      <c r="B13" s="43" t="s">
        <v>127</v>
      </c>
      <c r="C13" s="43"/>
    </row>
    <row r="14" spans="1:3" ht="17.25" customHeight="1" x14ac:dyDescent="0.25">
      <c r="A14" s="5" t="s">
        <v>11</v>
      </c>
      <c r="B14" s="46" t="s">
        <v>130</v>
      </c>
      <c r="C14" s="46"/>
    </row>
    <row r="15" spans="1:3" ht="15.75" customHeight="1" x14ac:dyDescent="0.25">
      <c r="A15" s="5" t="s">
        <v>12</v>
      </c>
      <c r="B15" s="46" t="s">
        <v>131</v>
      </c>
      <c r="C15" s="46"/>
    </row>
    <row r="16" spans="1:3" ht="33" customHeight="1" x14ac:dyDescent="0.25">
      <c r="A16" s="5" t="s">
        <v>13</v>
      </c>
      <c r="B16" s="40" t="s">
        <v>135</v>
      </c>
      <c r="C16" s="39"/>
    </row>
    <row r="17" spans="1:3" ht="18.75" customHeight="1" x14ac:dyDescent="0.25">
      <c r="A17" s="5" t="s">
        <v>14</v>
      </c>
      <c r="B17" s="41" t="s">
        <v>132</v>
      </c>
      <c r="C17" s="42"/>
    </row>
    <row r="18" spans="1:3" x14ac:dyDescent="0.25">
      <c r="A18" s="5" t="s">
        <v>15</v>
      </c>
      <c r="B18" s="41" t="s">
        <v>133</v>
      </c>
      <c r="C18" s="42"/>
    </row>
    <row r="19" spans="1:3" x14ac:dyDescent="0.25">
      <c r="A19" s="5" t="s">
        <v>16</v>
      </c>
      <c r="B19" s="43" t="s">
        <v>134</v>
      </c>
      <c r="C19" s="43"/>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0.7109375" defaultRowHeight="15" x14ac:dyDescent="0.25"/>
  <sheetData>
    <row r="1" spans="1:1" x14ac:dyDescent="0.25">
      <c r="A1" s="6" t="s">
        <v>17</v>
      </c>
    </row>
    <row r="2" spans="1:1" x14ac:dyDescent="0.25">
      <c r="A2" s="6" t="s">
        <v>18</v>
      </c>
    </row>
    <row r="3" spans="1:1" x14ac:dyDescent="0.25">
      <c r="A3" s="6"/>
    </row>
    <row r="4" spans="1:1" x14ac:dyDescent="0.25">
      <c r="A4" s="6" t="s">
        <v>19</v>
      </c>
    </row>
    <row r="5" spans="1:1" ht="30" x14ac:dyDescent="0.2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50"/>
  <sheetViews>
    <sheetView topLeftCell="A22" zoomScale="90" zoomScaleNormal="90" workbookViewId="0">
      <selection activeCell="C41" sqref="C41"/>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64" t="s">
        <v>21</v>
      </c>
      <c r="B1" s="64"/>
      <c r="C1" s="64"/>
    </row>
    <row r="2" spans="1:3" x14ac:dyDescent="0.25">
      <c r="A2" s="15" t="s">
        <v>22</v>
      </c>
      <c r="B2" s="55">
        <v>119255576</v>
      </c>
      <c r="C2" s="42"/>
    </row>
    <row r="3" spans="1:3" s="25" customFormat="1" x14ac:dyDescent="0.25">
      <c r="A3" s="5" t="s">
        <v>1</v>
      </c>
      <c r="B3" s="43" t="str">
        <f>'GENERALES NOTA 322'!B2:C2</f>
        <v>2020 - 806</v>
      </c>
      <c r="C3" s="43"/>
    </row>
    <row r="4" spans="1:3" s="2" customFormat="1" ht="14.45" customHeight="1" x14ac:dyDescent="0.25">
      <c r="A4" s="5" t="s">
        <v>2</v>
      </c>
      <c r="B4" s="43" t="str">
        <f>'GENERALES NOTA 322'!B3:C3</f>
        <v>Contraloría Municipal De Villavicencio</v>
      </c>
      <c r="C4" s="43"/>
    </row>
    <row r="5" spans="1:3" s="2" customFormat="1" x14ac:dyDescent="0.25">
      <c r="A5" s="5" t="s">
        <v>5</v>
      </c>
      <c r="B5" s="43" t="str">
        <f>'GENERALES NOTA 322'!B6:C6</f>
        <v>Institucion Educativa INEM Luis Lopez de Mesa</v>
      </c>
      <c r="C5" s="43"/>
    </row>
    <row r="6" spans="1:3" s="2" customFormat="1" x14ac:dyDescent="0.25">
      <c r="A6" s="5" t="s">
        <v>6</v>
      </c>
      <c r="B6" s="52">
        <v>5465200</v>
      </c>
      <c r="C6" s="43"/>
    </row>
    <row r="7" spans="1:3" s="2" customFormat="1" x14ac:dyDescent="0.25">
      <c r="A7" s="5" t="s">
        <v>7</v>
      </c>
      <c r="B7" s="43" t="str">
        <f>'GENERALES NOTA 322'!B8:C8</f>
        <v xml:space="preserve">ALLIANZ SEGUROS S.A. </v>
      </c>
      <c r="C7" s="43"/>
    </row>
    <row r="8" spans="1:3" x14ac:dyDescent="0.25">
      <c r="A8" s="12" t="s">
        <v>23</v>
      </c>
      <c r="B8" s="43" t="s">
        <v>131</v>
      </c>
      <c r="C8" s="43"/>
    </row>
    <row r="9" spans="1:3" x14ac:dyDescent="0.25">
      <c r="A9" s="12" t="s">
        <v>24</v>
      </c>
      <c r="B9" s="43" t="s">
        <v>135</v>
      </c>
      <c r="C9" s="43"/>
    </row>
    <row r="10" spans="1:3" x14ac:dyDescent="0.25">
      <c r="A10" s="37" t="s">
        <v>120</v>
      </c>
      <c r="B10" s="53">
        <v>10000000</v>
      </c>
      <c r="C10" s="54"/>
    </row>
    <row r="11" spans="1:3" x14ac:dyDescent="0.25">
      <c r="A11" s="12" t="s">
        <v>25</v>
      </c>
      <c r="B11" s="53">
        <v>10000000</v>
      </c>
      <c r="C11" s="54"/>
    </row>
    <row r="12" spans="1:3" x14ac:dyDescent="0.25">
      <c r="A12" s="12" t="s">
        <v>26</v>
      </c>
      <c r="B12" s="47" t="s">
        <v>90</v>
      </c>
      <c r="C12" s="48"/>
    </row>
    <row r="13" spans="1:3" x14ac:dyDescent="0.25">
      <c r="A13" s="12" t="s">
        <v>27</v>
      </c>
      <c r="B13" s="43" t="s">
        <v>136</v>
      </c>
      <c r="C13" s="43"/>
    </row>
    <row r="14" spans="1:3" x14ac:dyDescent="0.25">
      <c r="A14" s="12" t="s">
        <v>28</v>
      </c>
      <c r="B14" s="43" t="s">
        <v>86</v>
      </c>
      <c r="C14" s="43"/>
    </row>
    <row r="15" spans="1:3" x14ac:dyDescent="0.25">
      <c r="A15" s="12" t="s">
        <v>29</v>
      </c>
      <c r="B15" s="43" t="s">
        <v>86</v>
      </c>
      <c r="C15" s="43"/>
    </row>
    <row r="16" spans="1:3" x14ac:dyDescent="0.25">
      <c r="A16" s="62" t="s">
        <v>30</v>
      </c>
      <c r="B16" s="43" t="s">
        <v>104</v>
      </c>
      <c r="C16" s="43"/>
    </row>
    <row r="17" spans="1:3" x14ac:dyDescent="0.25">
      <c r="A17" s="63"/>
      <c r="B17" s="8" t="s">
        <v>31</v>
      </c>
      <c r="C17" s="9" t="s">
        <v>32</v>
      </c>
    </row>
    <row r="18" spans="1:3" x14ac:dyDescent="0.25">
      <c r="A18" s="63"/>
      <c r="B18" s="10"/>
      <c r="C18" s="10"/>
    </row>
    <row r="19" spans="1:3" x14ac:dyDescent="0.25">
      <c r="A19" s="63"/>
      <c r="B19" s="10"/>
      <c r="C19" s="10"/>
    </row>
    <row r="20" spans="1:3" x14ac:dyDescent="0.25">
      <c r="A20" s="63"/>
      <c r="B20" s="10"/>
      <c r="C20" s="10"/>
    </row>
    <row r="21" spans="1:3" x14ac:dyDescent="0.25">
      <c r="A21" s="12" t="s">
        <v>33</v>
      </c>
      <c r="B21" s="43" t="s">
        <v>91</v>
      </c>
      <c r="C21" s="43"/>
    </row>
    <row r="22" spans="1:3" x14ac:dyDescent="0.25">
      <c r="A22" s="12" t="s">
        <v>34</v>
      </c>
      <c r="B22" s="47"/>
      <c r="C22" s="48"/>
    </row>
    <row r="23" spans="1:3" x14ac:dyDescent="0.25">
      <c r="A23" s="11" t="s">
        <v>35</v>
      </c>
      <c r="B23" s="43" t="s">
        <v>91</v>
      </c>
      <c r="C23" s="43"/>
    </row>
    <row r="24" spans="1:3" x14ac:dyDescent="0.25">
      <c r="A24" s="56" t="s">
        <v>36</v>
      </c>
      <c r="B24" s="56"/>
      <c r="C24" s="56"/>
    </row>
    <row r="25" spans="1:3" x14ac:dyDescent="0.25">
      <c r="A25" s="55" t="s">
        <v>37</v>
      </c>
      <c r="B25" s="42"/>
      <c r="C25" s="22" t="s">
        <v>121</v>
      </c>
    </row>
    <row r="26" spans="1:3" x14ac:dyDescent="0.25">
      <c r="A26" s="55" t="s">
        <v>38</v>
      </c>
      <c r="B26" s="42"/>
      <c r="C26" s="22" t="s">
        <v>121</v>
      </c>
    </row>
    <row r="27" spans="1:3" x14ac:dyDescent="0.25">
      <c r="A27" s="55" t="s">
        <v>39</v>
      </c>
      <c r="B27" s="42"/>
      <c r="C27" s="23"/>
    </row>
    <row r="28" spans="1:3" x14ac:dyDescent="0.25">
      <c r="A28" s="16" t="s">
        <v>40</v>
      </c>
      <c r="B28" s="17"/>
      <c r="C28" s="22"/>
    </row>
    <row r="29" spans="1:3" x14ac:dyDescent="0.25">
      <c r="A29" s="55" t="s">
        <v>41</v>
      </c>
      <c r="B29" s="42"/>
      <c r="C29" s="22"/>
    </row>
    <row r="30" spans="1:3" x14ac:dyDescent="0.25">
      <c r="A30" s="55" t="s">
        <v>42</v>
      </c>
      <c r="B30" s="42"/>
      <c r="C30" s="36" t="s">
        <v>137</v>
      </c>
    </row>
    <row r="31" spans="1:3" x14ac:dyDescent="0.25">
      <c r="A31" s="55" t="s">
        <v>43</v>
      </c>
      <c r="B31" s="42"/>
      <c r="C31" s="22"/>
    </row>
    <row r="32" spans="1:3" x14ac:dyDescent="0.25">
      <c r="A32" s="59" t="s">
        <v>44</v>
      </c>
      <c r="B32" s="60"/>
      <c r="C32" s="24" t="s">
        <v>138</v>
      </c>
    </row>
    <row r="33" spans="1:3" x14ac:dyDescent="0.25">
      <c r="A33" s="61" t="s">
        <v>45</v>
      </c>
      <c r="B33" s="61"/>
      <c r="C33" s="61"/>
    </row>
    <row r="34" spans="1:3" x14ac:dyDescent="0.25">
      <c r="A34" s="57" t="s">
        <v>46</v>
      </c>
      <c r="B34" s="57"/>
      <c r="C34" s="10"/>
    </row>
    <row r="35" spans="1:3" x14ac:dyDescent="0.25">
      <c r="A35" s="57" t="s">
        <v>47</v>
      </c>
      <c r="B35" s="57"/>
      <c r="C35" s="10"/>
    </row>
    <row r="36" spans="1:3" x14ac:dyDescent="0.25">
      <c r="A36" s="57" t="s">
        <v>48</v>
      </c>
      <c r="B36" s="57"/>
      <c r="C36" s="10"/>
    </row>
    <row r="37" spans="1:3" x14ac:dyDescent="0.25">
      <c r="A37" s="57" t="s">
        <v>49</v>
      </c>
      <c r="B37" s="57"/>
      <c r="C37" s="10"/>
    </row>
    <row r="38" spans="1:3" x14ac:dyDescent="0.25">
      <c r="A38" s="57" t="s">
        <v>50</v>
      </c>
      <c r="B38" s="57"/>
      <c r="C38" s="10"/>
    </row>
    <row r="39" spans="1:3" x14ac:dyDescent="0.25">
      <c r="A39" s="57" t="s">
        <v>51</v>
      </c>
      <c r="B39" s="57"/>
      <c r="C39" s="10"/>
    </row>
    <row r="40" spans="1:3" x14ac:dyDescent="0.25">
      <c r="A40" s="57" t="s">
        <v>52</v>
      </c>
      <c r="B40" s="57"/>
      <c r="C40" s="10"/>
    </row>
    <row r="41" spans="1:3" x14ac:dyDescent="0.25">
      <c r="A41" s="57" t="s">
        <v>53</v>
      </c>
      <c r="B41" s="57"/>
      <c r="C41" s="10"/>
    </row>
    <row r="42" spans="1:3" x14ac:dyDescent="0.25">
      <c r="A42" s="57" t="s">
        <v>54</v>
      </c>
      <c r="B42" s="57"/>
      <c r="C42" s="10"/>
    </row>
    <row r="43" spans="1:3" x14ac:dyDescent="0.25">
      <c r="A43" s="57" t="s">
        <v>55</v>
      </c>
      <c r="B43" s="57"/>
      <c r="C43" s="10"/>
    </row>
    <row r="44" spans="1:3" x14ac:dyDescent="0.25">
      <c r="A44" s="57" t="s">
        <v>56</v>
      </c>
      <c r="B44" s="57"/>
      <c r="C44" s="10"/>
    </row>
    <row r="45" spans="1:3" x14ac:dyDescent="0.25">
      <c r="A45" s="57" t="s">
        <v>57</v>
      </c>
      <c r="B45" s="57"/>
      <c r="C45" s="10"/>
    </row>
    <row r="46" spans="1:3" x14ac:dyDescent="0.25">
      <c r="A46" s="57" t="s">
        <v>58</v>
      </c>
      <c r="B46" s="57"/>
      <c r="C46" s="10"/>
    </row>
    <row r="47" spans="1:3" x14ac:dyDescent="0.25">
      <c r="A47" s="57" t="s">
        <v>59</v>
      </c>
      <c r="B47" s="57"/>
      <c r="C47" s="10"/>
    </row>
    <row r="48" spans="1:3" x14ac:dyDescent="0.25">
      <c r="A48" s="57" t="s">
        <v>60</v>
      </c>
      <c r="B48" s="57"/>
      <c r="C48" s="10"/>
    </row>
    <row r="49" spans="1:3" x14ac:dyDescent="0.25">
      <c r="A49" s="57" t="s">
        <v>61</v>
      </c>
      <c r="B49" s="57"/>
      <c r="C49" s="10"/>
    </row>
    <row r="50" spans="1:3" x14ac:dyDescent="0.25">
      <c r="A50" s="58"/>
      <c r="B50" s="58"/>
      <c r="C50" s="10"/>
    </row>
  </sheetData>
  <mergeCells count="46">
    <mergeCell ref="A1:C1"/>
    <mergeCell ref="B8:C8"/>
    <mergeCell ref="B9:C9"/>
    <mergeCell ref="B12:C12"/>
    <mergeCell ref="B13:C13"/>
    <mergeCell ref="B2:C2"/>
    <mergeCell ref="B4:C4"/>
    <mergeCell ref="B5:C5"/>
    <mergeCell ref="B6:C6"/>
    <mergeCell ref="B7:C7"/>
    <mergeCell ref="B10:C10"/>
    <mergeCell ref="B3:C3"/>
    <mergeCell ref="A50:B50"/>
    <mergeCell ref="A45:B45"/>
    <mergeCell ref="A29:B29"/>
    <mergeCell ref="A30:B30"/>
    <mergeCell ref="A31:B31"/>
    <mergeCell ref="A32:B32"/>
    <mergeCell ref="A46:B46"/>
    <mergeCell ref="A39:B39"/>
    <mergeCell ref="A40:B40"/>
    <mergeCell ref="A41:B41"/>
    <mergeCell ref="A42:B42"/>
    <mergeCell ref="A43:B43"/>
    <mergeCell ref="A44:B44"/>
    <mergeCell ref="A38:B38"/>
    <mergeCell ref="A33:C33"/>
    <mergeCell ref="A34:B34"/>
    <mergeCell ref="A47:B47"/>
    <mergeCell ref="A48:B48"/>
    <mergeCell ref="A49:B49"/>
    <mergeCell ref="A26:B26"/>
    <mergeCell ref="A35:B35"/>
    <mergeCell ref="A36:B36"/>
    <mergeCell ref="A37:B37"/>
    <mergeCell ref="B11:C11"/>
    <mergeCell ref="A27:B27"/>
    <mergeCell ref="B21:C21"/>
    <mergeCell ref="B22:C22"/>
    <mergeCell ref="B23:C23"/>
    <mergeCell ref="A24:C24"/>
    <mergeCell ref="A25:B25"/>
    <mergeCell ref="B15:C15"/>
    <mergeCell ref="A16:A20"/>
    <mergeCell ref="B16:C16"/>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CE598DA5-BE60-4504-8641-5BC1D7DE4EC8}">
          <x14:formula1>
            <xm:f>Hoja2!$B$1:$B$2</xm:f>
          </x14:formula1>
          <xm:sqref>B23:C23 B14:C15 B21:C21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tabSelected="1" topLeftCell="A7" zoomScale="80" zoomScaleNormal="80" workbookViewId="0">
      <selection activeCell="C24" sqref="C24"/>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66" t="s">
        <v>62</v>
      </c>
      <c r="B1" s="66"/>
      <c r="C1" s="66"/>
    </row>
    <row r="2" spans="1:6" x14ac:dyDescent="0.25">
      <c r="A2" s="27" t="s">
        <v>22</v>
      </c>
      <c r="B2" s="67">
        <f>'GENERALES NOTA 321'!B2:C2</f>
        <v>119255576</v>
      </c>
      <c r="C2" s="68"/>
    </row>
    <row r="3" spans="1:6" x14ac:dyDescent="0.25">
      <c r="A3" s="28" t="s">
        <v>1</v>
      </c>
      <c r="B3" s="69" t="str">
        <f>'GENERALES NOTA 322'!B2:C2</f>
        <v>2020 - 806</v>
      </c>
      <c r="C3" s="70"/>
    </row>
    <row r="4" spans="1:6" s="2" customFormat="1" x14ac:dyDescent="0.25">
      <c r="A4" s="29" t="s">
        <v>2</v>
      </c>
      <c r="B4" s="71" t="str">
        <f>'GENERALES NOTA 322'!B3:C3</f>
        <v>Contraloría Municipal De Villavicencio</v>
      </c>
      <c r="C4" s="71"/>
    </row>
    <row r="5" spans="1:6" s="2" customFormat="1" x14ac:dyDescent="0.25">
      <c r="A5" s="29" t="s">
        <v>5</v>
      </c>
      <c r="B5" s="67" t="str">
        <f>'GENERALES NOTA 321'!B5:C5</f>
        <v>Institucion Educativa INEM Luis Lopez de Mesa</v>
      </c>
      <c r="C5" s="68"/>
    </row>
    <row r="6" spans="1:6" s="2" customFormat="1" x14ac:dyDescent="0.25">
      <c r="A6" s="5" t="s">
        <v>116</v>
      </c>
      <c r="B6" s="72">
        <f>'GENERALES NOTA 321'!B11:C11</f>
        <v>10000000</v>
      </c>
      <c r="C6" s="73"/>
    </row>
    <row r="7" spans="1:6" s="2" customFormat="1" x14ac:dyDescent="0.25">
      <c r="A7" s="5" t="s">
        <v>6</v>
      </c>
      <c r="B7" s="65">
        <f>'GENERALES NOTA 322'!B7:C7</f>
        <v>5465200</v>
      </c>
      <c r="C7" s="65"/>
    </row>
    <row r="8" spans="1:6" s="2" customFormat="1" x14ac:dyDescent="0.25">
      <c r="A8" s="29" t="s">
        <v>7</v>
      </c>
      <c r="B8" s="71" t="str">
        <f>'GENERALES NOTA 322'!B8:C8</f>
        <v xml:space="preserve">ALLIANZ SEGUROS S.A. </v>
      </c>
      <c r="C8" s="71"/>
    </row>
    <row r="9" spans="1:6" ht="23.25" customHeight="1" x14ac:dyDescent="0.25">
      <c r="A9" s="30" t="s">
        <v>63</v>
      </c>
      <c r="B9" s="69" t="s">
        <v>64</v>
      </c>
      <c r="C9" s="70"/>
    </row>
    <row r="10" spans="1:6" ht="60" x14ac:dyDescent="0.25">
      <c r="A10" s="29" t="s">
        <v>65</v>
      </c>
      <c r="B10" s="91" t="s">
        <v>139</v>
      </c>
      <c r="C10" s="76"/>
      <c r="E10" t="s">
        <v>66</v>
      </c>
      <c r="F10" s="14">
        <v>0.7</v>
      </c>
    </row>
    <row r="11" spans="1:6" x14ac:dyDescent="0.25">
      <c r="A11" s="34" t="s">
        <v>67</v>
      </c>
      <c r="B11" s="77">
        <v>2152736</v>
      </c>
      <c r="C11" s="78"/>
      <c r="E11" t="s">
        <v>64</v>
      </c>
      <c r="F11" s="14">
        <v>0.3</v>
      </c>
    </row>
    <row r="12" spans="1:6" x14ac:dyDescent="0.25">
      <c r="A12" s="13" t="s">
        <v>118</v>
      </c>
      <c r="B12" s="82"/>
      <c r="C12" s="83"/>
      <c r="F12" s="14"/>
    </row>
    <row r="13" spans="1:6" x14ac:dyDescent="0.25">
      <c r="A13" s="30" t="s">
        <v>30</v>
      </c>
      <c r="B13" s="84"/>
      <c r="C13" s="84"/>
      <c r="F13" s="14"/>
    </row>
    <row r="14" spans="1:6" x14ac:dyDescent="0.25">
      <c r="A14" s="30" t="s">
        <v>117</v>
      </c>
      <c r="B14" s="85">
        <v>0</v>
      </c>
      <c r="C14" s="86"/>
      <c r="F14" s="14"/>
    </row>
    <row r="15" spans="1:6" x14ac:dyDescent="0.25">
      <c r="A15" s="33" t="s">
        <v>68</v>
      </c>
      <c r="B15" s="79">
        <f>IFERROR(B11*(VLOOKUP(B9,E10:F15,2,0)),16666)</f>
        <v>645820.79999999993</v>
      </c>
      <c r="C15" s="80"/>
    </row>
    <row r="16" spans="1:6" ht="180" customHeight="1" x14ac:dyDescent="0.25">
      <c r="A16" s="29" t="s">
        <v>69</v>
      </c>
      <c r="B16" s="81" t="s">
        <v>140</v>
      </c>
      <c r="C16" s="68"/>
    </row>
    <row r="17" spans="1:3" ht="90" x14ac:dyDescent="0.25">
      <c r="A17" s="29" t="s">
        <v>70</v>
      </c>
      <c r="B17" s="74" t="s">
        <v>141</v>
      </c>
      <c r="C17" s="75"/>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16" sqref="B16:C16"/>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66" t="s">
        <v>62</v>
      </c>
      <c r="B1" s="66"/>
      <c r="C1" s="66"/>
    </row>
    <row r="2" spans="1:6" x14ac:dyDescent="0.25">
      <c r="A2" s="27" t="s">
        <v>22</v>
      </c>
      <c r="B2" s="67">
        <f>'GENERALES NOTA 321'!B2:C2</f>
        <v>119255576</v>
      </c>
      <c r="C2" s="68"/>
    </row>
    <row r="3" spans="1:6" x14ac:dyDescent="0.25">
      <c r="A3" s="28" t="s">
        <v>1</v>
      </c>
      <c r="B3" s="69" t="str">
        <f>'GENERALES NOTA 322'!B2:C2</f>
        <v>2020 - 806</v>
      </c>
      <c r="C3" s="70"/>
    </row>
    <row r="4" spans="1:6" s="2" customFormat="1" x14ac:dyDescent="0.25">
      <c r="A4" s="29" t="s">
        <v>2</v>
      </c>
      <c r="B4" s="71" t="str">
        <f>'GENERALES NOTA 322'!B3:C3</f>
        <v>Contraloría Municipal De Villavicencio</v>
      </c>
      <c r="C4" s="71"/>
    </row>
    <row r="5" spans="1:6" s="2" customFormat="1" x14ac:dyDescent="0.25">
      <c r="A5" s="29" t="s">
        <v>5</v>
      </c>
      <c r="B5" s="67" t="str">
        <f>'GENERALES NOTA 321'!B5:C5</f>
        <v>Institucion Educativa INEM Luis Lopez de Mesa</v>
      </c>
      <c r="C5" s="68"/>
    </row>
    <row r="6" spans="1:6" s="2" customFormat="1" x14ac:dyDescent="0.25">
      <c r="A6" s="5" t="s">
        <v>116</v>
      </c>
      <c r="B6" s="72">
        <f>'GENERALES NOTA 321'!B11:C11</f>
        <v>10000000</v>
      </c>
      <c r="C6" s="73"/>
    </row>
    <row r="7" spans="1:6" s="2" customFormat="1" x14ac:dyDescent="0.25">
      <c r="A7" s="5" t="s">
        <v>6</v>
      </c>
      <c r="B7" s="65">
        <f>'GENERALES NOTA 322'!B7:C7</f>
        <v>5465200</v>
      </c>
      <c r="C7" s="65"/>
    </row>
    <row r="8" spans="1:6" s="2" customFormat="1" x14ac:dyDescent="0.25">
      <c r="A8" s="29" t="s">
        <v>7</v>
      </c>
      <c r="B8" s="71" t="str">
        <f>'GENERALES NOTA 322'!B8:C8</f>
        <v xml:space="preserve">ALLIANZ SEGUROS S.A. </v>
      </c>
      <c r="C8" s="71"/>
    </row>
    <row r="9" spans="1:6" ht="23.25" customHeight="1" x14ac:dyDescent="0.25">
      <c r="A9" s="30" t="s">
        <v>63</v>
      </c>
      <c r="B9" s="69" t="s">
        <v>77</v>
      </c>
      <c r="C9" s="70"/>
    </row>
    <row r="10" spans="1:6" ht="60" x14ac:dyDescent="0.25">
      <c r="A10" s="29" t="s">
        <v>65</v>
      </c>
      <c r="B10" s="87" t="s">
        <v>124</v>
      </c>
      <c r="C10" s="88"/>
      <c r="E10" t="s">
        <v>66</v>
      </c>
      <c r="F10" s="14">
        <v>0.7</v>
      </c>
    </row>
    <row r="11" spans="1:6" x14ac:dyDescent="0.25">
      <c r="A11" s="34" t="s">
        <v>67</v>
      </c>
      <c r="B11" s="77">
        <f>(B12-B14)*B13</f>
        <v>3005860.0000000005</v>
      </c>
      <c r="C11" s="78"/>
      <c r="E11" t="s">
        <v>64</v>
      </c>
      <c r="F11" s="14">
        <v>0.3</v>
      </c>
    </row>
    <row r="12" spans="1:6" x14ac:dyDescent="0.25">
      <c r="A12" s="13" t="s">
        <v>118</v>
      </c>
      <c r="B12" s="82">
        <f>MIN(B6,B7)</f>
        <v>5465200</v>
      </c>
      <c r="C12" s="83"/>
      <c r="F12" s="14"/>
    </row>
    <row r="13" spans="1:6" x14ac:dyDescent="0.25">
      <c r="A13" s="30" t="s">
        <v>30</v>
      </c>
      <c r="B13" s="84">
        <v>0.55000000000000004</v>
      </c>
      <c r="C13" s="84"/>
      <c r="F13" s="14"/>
    </row>
    <row r="14" spans="1:6" x14ac:dyDescent="0.25">
      <c r="A14" s="30" t="s">
        <v>117</v>
      </c>
      <c r="B14" s="85">
        <v>0</v>
      </c>
      <c r="C14" s="85"/>
      <c r="F14" s="14"/>
    </row>
    <row r="15" spans="1:6" x14ac:dyDescent="0.25">
      <c r="A15" s="33" t="s">
        <v>68</v>
      </c>
      <c r="B15" s="79">
        <f>IFERROR(B11*(VLOOKUP(B9,E10:F15,2,0)),16666)</f>
        <v>16666</v>
      </c>
      <c r="C15" s="80"/>
    </row>
    <row r="16" spans="1:6" ht="180" customHeight="1" x14ac:dyDescent="0.25">
      <c r="A16" s="29" t="s">
        <v>69</v>
      </c>
      <c r="B16" s="69" t="s">
        <v>123</v>
      </c>
      <c r="C16" s="70"/>
    </row>
    <row r="17" spans="1:3" ht="90" x14ac:dyDescent="0.25">
      <c r="A17" s="29" t="s">
        <v>70</v>
      </c>
      <c r="B17" s="74" t="s">
        <v>122</v>
      </c>
      <c r="C17" s="75"/>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8" sqref="B8:C8"/>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64" t="s">
        <v>71</v>
      </c>
      <c r="B1" s="64"/>
      <c r="C1" s="64"/>
    </row>
    <row r="2" spans="1:3" x14ac:dyDescent="0.25">
      <c r="A2" s="12" t="s">
        <v>22</v>
      </c>
      <c r="B2" s="55">
        <f>'GENERALES NOTA 321'!B2:C2</f>
        <v>119255576</v>
      </c>
      <c r="C2" s="42"/>
    </row>
    <row r="3" spans="1:3" x14ac:dyDescent="0.25">
      <c r="A3" s="26" t="s">
        <v>1</v>
      </c>
      <c r="B3" s="55" t="str">
        <f>'GENERALES NOTA 322'!B2:C2</f>
        <v>2020 - 806</v>
      </c>
      <c r="C3" s="42"/>
    </row>
    <row r="4" spans="1:3" s="2" customFormat="1" x14ac:dyDescent="0.25">
      <c r="A4" s="5" t="s">
        <v>2</v>
      </c>
      <c r="B4" s="43" t="str">
        <f>'GENERALES NOTA 322'!B3:C3</f>
        <v>Contraloría Municipal De Villavicencio</v>
      </c>
      <c r="C4" s="43"/>
    </row>
    <row r="5" spans="1:3" s="2" customFormat="1" x14ac:dyDescent="0.25">
      <c r="A5" s="5" t="s">
        <v>5</v>
      </c>
      <c r="B5" s="55" t="str">
        <f>'IMPUTACIÓN- GENERALES NOTA 324 '!B5:C5</f>
        <v>Institucion Educativa INEM Luis Lopez de Mesa</v>
      </c>
      <c r="C5" s="42"/>
    </row>
    <row r="6" spans="1:3" s="2" customFormat="1" x14ac:dyDescent="0.25">
      <c r="A6" s="5" t="s">
        <v>6</v>
      </c>
      <c r="B6" s="43">
        <f>'GENERALES NOTA 322'!B7:C7</f>
        <v>5465200</v>
      </c>
      <c r="C6" s="43"/>
    </row>
    <row r="7" spans="1:3" s="2" customFormat="1" x14ac:dyDescent="0.25">
      <c r="A7" s="5" t="s">
        <v>7</v>
      </c>
      <c r="B7" s="43" t="str">
        <f>'GENERALES NOTA 322'!B8:C8</f>
        <v xml:space="preserve">ALLIANZ SEGUROS S.A. </v>
      </c>
      <c r="C7" s="43"/>
    </row>
    <row r="8" spans="1:3" x14ac:dyDescent="0.25">
      <c r="A8" s="13" t="s">
        <v>63</v>
      </c>
      <c r="B8" s="47"/>
      <c r="C8" s="48"/>
    </row>
    <row r="9" spans="1:3" x14ac:dyDescent="0.25">
      <c r="A9" s="13" t="s">
        <v>67</v>
      </c>
      <c r="B9" s="89"/>
      <c r="C9" s="89"/>
    </row>
    <row r="10" spans="1:3" x14ac:dyDescent="0.25">
      <c r="A10" s="13" t="s">
        <v>72</v>
      </c>
      <c r="B10" s="89"/>
      <c r="C10" s="89"/>
    </row>
    <row r="11" spans="1:3" ht="45" x14ac:dyDescent="0.25">
      <c r="A11" s="5" t="s">
        <v>73</v>
      </c>
      <c r="B11" s="43"/>
      <c r="C11" s="43"/>
    </row>
    <row r="12" spans="1:3" ht="45" x14ac:dyDescent="0.25">
      <c r="A12" s="5" t="s">
        <v>74</v>
      </c>
      <c r="B12" s="43"/>
      <c r="C12" s="43"/>
    </row>
    <row r="13" spans="1:3" x14ac:dyDescent="0.25">
      <c r="A13" s="5" t="s">
        <v>75</v>
      </c>
      <c r="B13" s="10"/>
      <c r="C13" s="10"/>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90"/>
      <c r="C2" s="90"/>
      <c r="I2" t="s">
        <v>76</v>
      </c>
      <c r="N2" t="s">
        <v>77</v>
      </c>
    </row>
    <row r="3" spans="2:14" ht="15" customHeight="1" thickTop="1" thickBot="1" x14ac:dyDescent="0.3">
      <c r="B3" s="90" t="s">
        <v>78</v>
      </c>
      <c r="C3" s="90"/>
      <c r="I3" t="s">
        <v>64</v>
      </c>
      <c r="N3" t="s">
        <v>64</v>
      </c>
    </row>
    <row r="4" spans="2:14" ht="15" customHeight="1" thickTop="1" thickBot="1" x14ac:dyDescent="0.3">
      <c r="B4" s="18" t="s">
        <v>79</v>
      </c>
      <c r="C4" s="19"/>
      <c r="I4" t="s">
        <v>80</v>
      </c>
      <c r="N4" t="s">
        <v>66</v>
      </c>
    </row>
    <row r="5" spans="2:14" ht="15" customHeight="1" thickTop="1" thickBot="1" x14ac:dyDescent="0.3">
      <c r="B5" s="18" t="s">
        <v>81</v>
      </c>
      <c r="C5" s="19"/>
    </row>
    <row r="6" spans="2:14" ht="15" customHeight="1" thickTop="1" thickBot="1" x14ac:dyDescent="0.3">
      <c r="B6" s="18" t="s">
        <v>82</v>
      </c>
      <c r="C6" s="19"/>
    </row>
    <row r="7" spans="2:14" ht="46.5" thickTop="1" thickBot="1" x14ac:dyDescent="0.3">
      <c r="B7" s="18" t="s">
        <v>83</v>
      </c>
      <c r="C7" s="20"/>
    </row>
    <row r="8" spans="2:14" ht="31.5" thickTop="1" thickBot="1" x14ac:dyDescent="0.3">
      <c r="B8" s="18" t="s">
        <v>84</v>
      </c>
      <c r="C8" s="19"/>
    </row>
    <row r="9" spans="2:14" ht="46.5" thickTop="1" thickBot="1" x14ac:dyDescent="0.3">
      <c r="B9" s="18" t="s">
        <v>85</v>
      </c>
      <c r="C9" s="21"/>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86</v>
      </c>
      <c r="C1" s="7" t="s">
        <v>30</v>
      </c>
      <c r="D1" s="7" t="s">
        <v>34</v>
      </c>
      <c r="E1" s="3" t="s">
        <v>87</v>
      </c>
      <c r="F1" s="2" t="s">
        <v>66</v>
      </c>
      <c r="G1" s="4">
        <v>0</v>
      </c>
      <c r="H1" t="s">
        <v>88</v>
      </c>
      <c r="I1" t="s">
        <v>89</v>
      </c>
    </row>
    <row r="2" spans="1:9" x14ac:dyDescent="0.25">
      <c r="A2" t="s">
        <v>90</v>
      </c>
      <c r="B2" t="s">
        <v>91</v>
      </c>
      <c r="C2" t="s">
        <v>92</v>
      </c>
      <c r="D2" s="2" t="s">
        <v>93</v>
      </c>
      <c r="E2" s="1" t="s">
        <v>94</v>
      </c>
      <c r="F2" s="2" t="s">
        <v>77</v>
      </c>
      <c r="G2" s="4">
        <v>0.7</v>
      </c>
      <c r="H2" t="s">
        <v>95</v>
      </c>
      <c r="I2" t="s">
        <v>96</v>
      </c>
    </row>
    <row r="3" spans="1:9" x14ac:dyDescent="0.25">
      <c r="A3" t="s">
        <v>97</v>
      </c>
      <c r="C3" t="s">
        <v>98</v>
      </c>
      <c r="D3" s="2" t="s">
        <v>99</v>
      </c>
      <c r="E3" s="1" t="s">
        <v>100</v>
      </c>
      <c r="F3" s="2" t="s">
        <v>64</v>
      </c>
      <c r="G3" s="4">
        <v>0.3</v>
      </c>
      <c r="H3" t="s">
        <v>101</v>
      </c>
      <c r="I3" t="s">
        <v>102</v>
      </c>
    </row>
    <row r="4" spans="1:9" x14ac:dyDescent="0.25">
      <c r="A4" t="s">
        <v>103</v>
      </c>
      <c r="C4" t="s">
        <v>104</v>
      </c>
      <c r="E4" s="1" t="s">
        <v>105</v>
      </c>
      <c r="H4" t="s">
        <v>106</v>
      </c>
      <c r="I4" t="s">
        <v>107</v>
      </c>
    </row>
    <row r="5" spans="1:9" x14ac:dyDescent="0.25">
      <c r="A5" t="s">
        <v>108</v>
      </c>
      <c r="E5" s="1" t="s">
        <v>109</v>
      </c>
      <c r="H5" t="s">
        <v>110</v>
      </c>
      <c r="I5" t="s">
        <v>111</v>
      </c>
    </row>
    <row r="6" spans="1:9" x14ac:dyDescent="0.25">
      <c r="E6" s="1" t="s">
        <v>112</v>
      </c>
      <c r="I6" t="s">
        <v>113</v>
      </c>
    </row>
    <row r="7" spans="1:9" x14ac:dyDescent="0.25">
      <c r="E7" s="1" t="s">
        <v>114</v>
      </c>
    </row>
    <row r="8" spans="1:9" x14ac:dyDescent="0.25">
      <c r="E8" s="1" t="s">
        <v>115</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FFEF15-7C79-4BE7-BA63-3766F4BEB7DE}">
  <ds:schemaRefs>
    <ds:schemaRef ds:uri="http://purl.org/dc/terms/"/>
    <ds:schemaRef ds:uri="http://schemas.microsoft.com/office/infopath/2007/PartnerControls"/>
    <ds:schemaRef ds:uri="110f4e7f-fc49-4680-be2a-cf1f485dd537"/>
    <ds:schemaRef ds:uri="bd399fb5-18ee-43ad-810b-0c429aab68ed"/>
    <ds:schemaRef ds:uri="http://schemas.microsoft.com/office/2006/metadata/properties"/>
    <ds:schemaRef ds:uri="http://www.w3.org/XML/1998/namespace"/>
    <ds:schemaRef ds:uri="http://schemas.microsoft.com/sharepoint/v3"/>
    <ds:schemaRef ds:uri="http://schemas.microsoft.com/office/2006/documentManagement/types"/>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sharepoint/v3"/>
    <ds:schemaRef ds:uri="110f4e7f-fc49-4680-be2a-cf1f485dd537"/>
    <ds:schemaRef ds:uri="bd399fb5-18ee-43ad-810b-0c429aab68ed"/>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Amparo</cp:lastModifiedBy>
  <cp:revision/>
  <dcterms:created xsi:type="dcterms:W3CDTF">2020-12-07T14:41:17Z</dcterms:created>
  <dcterms:modified xsi:type="dcterms:W3CDTF">2024-02-26T19:44:19Z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