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GHA CONTESTACIONES\CONTESTACIÓN - ANA YOLANDA SEGURA CASTELBLANCO\"/>
    </mc:Choice>
  </mc:AlternateContent>
  <xr:revisionPtr revIDLastSave="0" documentId="13_ncr:1_{01ED6CFB-5226-437C-842D-83FA271900BB}"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<sst xmlns="http://schemas.openxmlformats.org/spreadsheetml/2006/main" count="195" uniqueCount="154">
  <si>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</si>
  <si>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</si>
  <si>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11001310502620200000700</t>
  </si>
  <si>
    <t>Juzgado</t>
  </si>
  <si>
    <t>026 LABORAL CIRCUITO BOGOTÁ</t>
  </si>
  <si>
    <t>Demandado</t>
  </si>
  <si>
    <t>COLFONDOS Y OTRO</t>
  </si>
  <si>
    <t xml:space="preserve">Demandante </t>
  </si>
  <si>
    <t>ANA YOLANDA SEGURA CASTELBLANCO C.C: 39.684.850</t>
  </si>
  <si>
    <t>Tipo de vinculacion compañía</t>
  </si>
  <si>
    <t>LLAMADA EN GARANTIA</t>
  </si>
  <si>
    <t>Nombre de lesionado o muerto (s)</t>
  </si>
  <si>
    <t>N/A</t>
  </si>
  <si>
    <t>Fecha de los hechos</t>
  </si>
  <si>
    <t>01/02/1995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</si>
  <si>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</si>
  <si>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</si>
  <si>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</si>
  <si>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</si>
  <si>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</si>
  <si>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ANA YOLANDA SEGURA CASTELBLANCO, IDENTIFICADA CON LA C.C: 39.684.850, NACIÓ EL 04/04/1963, SE AFILIÓ AL ISS EL 23/12/1985, QUE PARA EL 01/04/1994 TRABAJABA PARA PRODUCTOS ROCHE S.A., QUE EL 01/01/1995 LA DEMANDANTE SE TRASLADO A COLFONDOS S.A.,, QUE DICHA AFILIACIÓN SE DIO SON EL DEBER DE INFORMACIÓN, QUE PARA ENERO DE 2001 SE AFILIÓ A OLD MUTUAL S.A., QUE LAS AFP NO CUMPLIERON CON EL DEBER DE INFORMACIÓN, QUE HABRIA UN PERJUICIO EN CASO DE QUE SE PENSIONARA CON EL RAIS, QUE SU MESADA PENSIONAL EN EL RAIS EQUIVALDRÍA AL 25% - 30% DEL IBC POR EL CUAL COTIZA, MIENTRAS QUE EN EL RPM CORRESPONDERIA AL 71%, QUE ERA DEBER DE LAS AFP INFORMAR CONSECUENCIAS POSITIVAS Y NEGATOVAS DE TRASLADARSE DE REGIMEN PENSIONAL, QUE EL 13 DE SEPTIEMBRE DE 2019 ELEVÓ PETICIONES ANTE COLPENSIONES Y OLD MUTUAL, QUE EL 16 DE SEPTIEMBRE DE 2019 ELEVÓ PETICION ANTE COLFONDOS S.A. SOLICOTANDO LA INEFICACIA DEL TRASLADO, QUE LAS PETICIONES FUERON CONTESTADAS NEGATIVAMENTE, QUE EN LOS DISTONTOS TRASLADOS A LAS AFP SE DESCONOCE LA SUSCRIPCIÓN PORQUE LA INFORMACIÓN NO CORRESPONDE A LA DEMANDNATE NI FUE DILIGENCIADA POR LA MISMA, QUE EXISTE UN PERJUICIOPOR CUANTO HAN TRANSCURRIDO MAS DE 4 AÑOS DESDE LA RADICACIÓN DE LA DEMANDA SIN QUE LA SITUACION PENSIONAL DE LA ACTORA HAYA SIDO DEFINIDA.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</si>
  <si>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</si>
  <si>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</si>
  <si>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</si>
  <si>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</si>
  <si>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</si>
  <si>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</si>
  <si>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</si>
  <si>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</si>
  <si>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</si>
  <si>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</si>
  <si>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</si>
  <si>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</si>
  <si>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</si>
  <si>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</si>
  <si>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</si>
  <si>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</si>
  <si>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13/09/2024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</si>
  <si>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</si>
  <si>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</si>
  <si>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</si>
  <si>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</si>
  <si>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</si>
  <si>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</si>
  <si>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</si>
  <si>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</si>
  <si>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</si>
  <si>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</si>
  <si>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</si>
  <si>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</si>
  <si>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</si>
  <si>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</si>
  <si>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</si>
  <si>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</si>
  <si>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</si>
  <si>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</si>
  <si>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</si>
  <si>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</si>
  <si>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</si>
  <si>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</si>
  <si>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</si>
  <si>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</si>
  <si>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</si>
  <si>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</si>
  <si>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</si>
  <si>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</si>
  <si>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</si>
  <si>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</si>
  <si>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</si>
  <si>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</si>
  <si>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</si>
  <si>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</si>
  <si>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</si>
  <si>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</si>
  <si>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</si>
  <si>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</si>
  <si>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</si>
  <si>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</si>
  <si>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</si>
  <si>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</si>
  <si>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</si>
  <si>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</si>
  <si>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</si>
  <si>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</si>
  <si>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</si>
  <si>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AJR1879</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</si>
  <si>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</si>
  <si>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</si>
  <si>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</si>
  <si>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</si>
  <si>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</si>
  <si>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</si>
  <si>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</si>
  <si>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</si>
  <si>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</si>
  <si>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</si>
  <si>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</si>
  <si>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</si>
  <si>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</si>
  <si>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</si>
  <si>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</si>
  <si>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</si>
  <si>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EXCEPCIÓN PREVIA
1.NO COMPRENDER LA DEMANDA TODOS LOS LITISCONSORTES NECESARIOS 
DE MERITO FRENTE A LA DEMANDA
1.FALTA DE LEGITIMACIÓN EN LA CAUSA POR PASIVA DE ALLIANZ SEGUROS S.A.
2.COBRO DE LO NO DEBIDO Y ENRIQUECIMIENTO SIN JUSTA CAUSA
3.PRESCRIPCIÓN 
4.GENÉRICA O INNOMINADA
EXCEPCIONES DE MÉRITO FRENTE AL LLAMAMIENTO EN GARANTÍA
1.FALTA DE LEGITIMACIÓN EN LA CAUSA POR PASIVA
2.NO EXISTE PRUEBA ALGUNA QUE ENDILGUE RESPONSABILIDAD A CARGO DE MI REPRESENTADA ALLIANZ SEGUROS S.A., CONFIGURANDOSE ASÍ UNA INEXISTECIA DE OBLIGACIÓN.
3.ALLIANZ SEGUROS DE VIDA S.A. Y ALLIANZ SEGUROS S.A. SON ENTIDADES JURIDICAS DIFERENTES.
4.COBRO DE LO NO DEBIDO Y ENRIQUECIMIENTO SIN JUSTA CAUSA
5.GENÉRICA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</si>
  <si>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</si>
  <si>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</si>
  <si>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</si>
  <si>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</si>
  <si>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</si>
  <si>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</si>
  <si>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</si>
  <si>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</si>
  <si>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</si>
  <si>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</si>
  <si>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</si>
  <si>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</si>
  <si>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</si>
  <si>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</si>
  <si>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</si>
  <si>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</si>
  <si>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</si>
  <si>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</si>
  <si>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</si>
  <si>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</si>
  <si>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</si>
  <si>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</si>
  <si>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</si>
  <si>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</si>
  <si>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</si>
  <si>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</si>
  <si>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</si>
  <si>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</si>
  <si>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</si>
  <si>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</si>
  <si>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</si>
  <si>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</si>
  <si>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</si>
  <si>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</si>
  <si>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</si>
  <si>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</si>
  <si>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</si>
  <si>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</si>
  <si>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</si>
  <si>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</si>
  <si>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</si>
  <si>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</si>
  <si>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</si>
  <si>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</si>
  <si>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</si>
  <si>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</si>
  <si>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</si>
  <si>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</si>
  <si>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</si>
  <si>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</si>
  <si>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febrero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</si>
</sst>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1E72EF8B-DA5A-4452-B0BA-684D14F4C89B}"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9-27T17:07:04.44" personId="{1E72EF8B-DA5A-4452-B0BA-684D14F4C89B}" id="{6D4198A9-9C22-40F6-803A-F96D96105C8E}">
    <text>Esta calificación no corresponde a la de ALLIANZ SEGUROS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7" zoomScale="70" zoomScaleNormal="70" workbookViewId="0">
      <selection activeCell="B27" sqref="B27:C2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45554</v>
      </c>
      <c r="C27" s="48"/>
    </row>
    <row r="28" spans="1:3" x14ac:dyDescent="0.3">
      <c r="A28" s="5" t="s">
        <v>36</v>
      </c>
      <c r="B28" s="45" t="s">
        <v>37</v>
      </c>
      <c r="C28" s="45"/>
    </row>
    <row r="29" spans="1:3" x14ac:dyDescent="0.3">
      <c r="A29" s="5" t="s">
        <v>38</v>
      </c>
      <c r="B29" s="45">
        <v>45565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11001310502620200000700</v>
      </c>
      <c r="C3" s="40"/>
    </row>
    <row r="4" spans="1:3" x14ac:dyDescent="0.3">
      <c r="A4" s="5" t="s">
        <v>3</v>
      </c>
      <c r="B4" s="40" t="str">
        <f>'GENERALES NOTA 322'!B3:C3</f>
        <v>026 LABORAL CIRCUITO BOGOTÁ</v>
      </c>
      <c r="C4" s="40"/>
    </row>
    <row r="5" spans="1:3" x14ac:dyDescent="0.3">
      <c r="A5" s="5" t="s">
        <v>5</v>
      </c>
      <c r="B5" s="40" t="str">
        <f>'GENERALES NOTA 322'!B4:C4</f>
        <v>COLFONDOS Y OTRO</v>
      </c>
      <c r="C5" s="40"/>
    </row>
    <row r="6" spans="1:3" x14ac:dyDescent="0.3">
      <c r="A6" s="5" t="s">
        <v>7</v>
      </c>
      <c r="B6" s="40" t="str">
        <f>'GENERALES NOTA 322'!B5:C5</f>
        <v>ANA YOLANDA SEGURA CASTELBLANCO C.C: 39.684.850</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9" zoomScale="70" zoomScaleNormal="7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11001310502620200000700</v>
      </c>
      <c r="C3" s="87"/>
    </row>
    <row r="4" spans="1:6" x14ac:dyDescent="0.3">
      <c r="A4" s="21" t="s">
        <v>3</v>
      </c>
      <c r="B4" s="87" t="str">
        <f>'GENERALES NOTA 322'!B3:C3</f>
        <v>026 LABORAL CIRCUITO BOGOTÁ</v>
      </c>
      <c r="C4" s="87"/>
    </row>
    <row r="5" spans="1:6" x14ac:dyDescent="0.3">
      <c r="A5" s="21" t="s">
        <v>5</v>
      </c>
      <c r="B5" s="87" t="str">
        <f>'GENERALES NOTA 322'!B4:C4</f>
        <v>COLFONDOS Y OTRO</v>
      </c>
      <c r="C5" s="87"/>
    </row>
    <row r="6" spans="1:6" ht="14.4" customHeight="1" x14ac:dyDescent="0.3">
      <c r="A6" s="21" t="s">
        <v>7</v>
      </c>
      <c r="B6" s="87" t="str">
        <f>'GENERALES NOTA 322'!B5:C5</f>
        <v>ANA YOLANDA SEGURA CASTELBLANCO C.C: 39.684.850</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153</v>
      </c>
      <c r="C16" s="84"/>
    </row>
    <row r="17" spans="1:3" ht="28.5" customHeight="1" x14ac:dyDescent="0.3">
      <c r="A17" s="14" t="s">
        <v>92</v>
      </c>
      <c r="B17" s="74">
        <f>((C19+C20+C22+C23)-C26)*C25*C27</f>
        <v>0</v>
      </c>
      <c r="C17" s="74"/>
    </row>
    <row r="18" spans="1:3" x14ac:dyDescent="0.3">
      <c r="A18" s="23" t="s">
        <v>93</v>
      </c>
      <c r="B18" s="75" t="s">
        <v>24</v>
      </c>
      <c r="C18" s="76"/>
    </row>
    <row r="19" spans="1:3" x14ac:dyDescent="0.3">
      <c r="A19" s="70"/>
      <c r="B19" s="22" t="s">
        <v>25</v>
      </c>
      <c r="C19" s="19">
        <v>0</v>
      </c>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94</v>
      </c>
      <c r="C23" s="19">
        <v>0</v>
      </c>
    </row>
    <row r="24" spans="1:3" x14ac:dyDescent="0.3">
      <c r="A24" s="71"/>
      <c r="B24" s="72" t="s">
        <v>95</v>
      </c>
      <c r="C24" s="73"/>
    </row>
    <row r="25" spans="1:3" x14ac:dyDescent="0.3">
      <c r="A25" s="25"/>
      <c r="B25" s="22" t="s">
        <v>96</v>
      </c>
      <c r="C25" s="26">
        <v>0</v>
      </c>
    </row>
    <row r="26" spans="1:3" x14ac:dyDescent="0.3">
      <c r="A26" s="27"/>
      <c r="B26" s="22" t="s">
        <v>44</v>
      </c>
      <c r="C26" s="28">
        <v>0</v>
      </c>
    </row>
    <row r="27" spans="1:3" x14ac:dyDescent="0.3">
      <c r="A27" s="27"/>
      <c r="B27" s="22" t="s">
        <v>97</v>
      </c>
      <c r="C27" s="26">
        <v>0</v>
      </c>
    </row>
    <row r="28" spans="1:3" x14ac:dyDescent="0.3">
      <c r="A28" s="18" t="s">
        <v>98</v>
      </c>
      <c r="B28" s="74">
        <f>IFERROR(B17*(VLOOKUP(B15,Hoja2!$G$1:$H$6,2,0)),16666)</f>
        <v>16666</v>
      </c>
      <c r="C28" s="74"/>
    </row>
    <row r="29" spans="1:3" ht="28.8" x14ac:dyDescent="0.3">
      <c r="A29" s="21" t="s">
        <v>99</v>
      </c>
      <c r="B29" s="77" t="s">
        <v>100</v>
      </c>
      <c r="C29" s="78"/>
    </row>
    <row r="30" spans="1:3" ht="28.8" x14ac:dyDescent="0.3">
      <c r="A30" s="21" t="s">
        <v>101</v>
      </c>
      <c r="B30" s="79" t="s">
        <v>102</v>
      </c>
      <c r="C30" s="80"/>
    </row>
    <row r="31" spans="1:3" ht="18" x14ac:dyDescent="0.3">
      <c r="A31" s="29" t="s">
        <v>103</v>
      </c>
      <c r="B31" s="29"/>
      <c r="C31" s="29"/>
    </row>
    <row r="32" spans="1:3" x14ac:dyDescent="0.3">
      <c r="A32" s="30" t="s">
        <v>104</v>
      </c>
      <c r="B32" s="69"/>
      <c r="C32" s="69"/>
    </row>
    <row r="33" spans="1:3" x14ac:dyDescent="0.3">
      <c r="A33" s="30" t="s">
        <v>105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106</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11001310502620200000700</v>
      </c>
      <c r="C3" s="40"/>
    </row>
    <row r="4" spans="1:3" x14ac:dyDescent="0.3">
      <c r="A4" s="5" t="s">
        <v>3</v>
      </c>
      <c r="B4" s="40" t="str">
        <f>'GENERALES NOTA 322'!B3:C3</f>
        <v>026 LABORAL CIRCUITO BOGOTÁ</v>
      </c>
      <c r="C4" s="40"/>
    </row>
    <row r="5" spans="1:3" ht="29.1" customHeight="1" x14ac:dyDescent="0.3">
      <c r="A5" s="5" t="s">
        <v>5</v>
      </c>
      <c r="B5" s="40" t="str">
        <f>'GENERALES NOTA 322'!B4:C4</f>
        <v>COLFONDOS Y OTRO</v>
      </c>
      <c r="C5" s="40"/>
    </row>
    <row r="6" spans="1:3" x14ac:dyDescent="0.3">
      <c r="A6" s="5" t="s">
        <v>7</v>
      </c>
      <c r="B6" s="40" t="str">
        <f>'GENERALES NOTA 322'!B5:C5</f>
        <v>ANA YOLANDA SEGURA CASTELBLANCO C.C: 39.684.850</v>
      </c>
      <c r="C6" s="40"/>
    </row>
    <row r="7" spans="1:3" ht="43.5" customHeight="1" x14ac:dyDescent="0.3">
      <c r="A7" s="5" t="s">
        <v>9</v>
      </c>
      <c r="B7" s="40" t="str">
        <f>'GENERALES NOTA 322'!B6:C6</f>
        <v>LLAMADA EN GARANTIA</v>
      </c>
      <c r="C7" s="40"/>
    </row>
    <row r="8" spans="1:3" x14ac:dyDescent="0.3">
      <c r="A8" s="5" t="s">
        <v>107</v>
      </c>
      <c r="B8" s="40"/>
      <c r="C8" s="40"/>
    </row>
    <row r="9" spans="1:3" x14ac:dyDescent="0.3">
      <c r="A9" s="15" t="s">
        <v>93</v>
      </c>
      <c r="B9" s="89"/>
      <c r="C9" s="89"/>
    </row>
    <row r="10" spans="1:3" x14ac:dyDescent="0.3">
      <c r="A10" s="15" t="s">
        <v>108</v>
      </c>
      <c r="B10" s="40"/>
      <c r="C10" s="40"/>
    </row>
    <row r="11" spans="1:3" ht="28.8" x14ac:dyDescent="0.3">
      <c r="A11" s="15" t="s">
        <v>109</v>
      </c>
      <c r="B11" s="90"/>
      <c r="C11" s="68"/>
    </row>
    <row r="12" spans="1:3" ht="57.6" x14ac:dyDescent="0.3">
      <c r="A12" s="5" t="s">
        <v>110</v>
      </c>
      <c r="B12" s="40"/>
      <c r="C12" s="40"/>
    </row>
    <row r="13" spans="1:3" ht="57.6" x14ac:dyDescent="0.3">
      <c r="A13" s="5" t="s">
        <v>111</v>
      </c>
      <c r="B13" s="40"/>
      <c r="C13" s="40"/>
    </row>
    <row r="14" spans="1:3" x14ac:dyDescent="0.3">
      <c r="A14" s="5" t="s">
        <v>112</v>
      </c>
      <c r="B14" s="11"/>
      <c r="C14" s="11"/>
    </row>
    <row r="15" spans="1:3" x14ac:dyDescent="0.3">
      <c r="A15" s="15" t="s">
        <v>113</v>
      </c>
      <c r="B15" s="40"/>
      <c r="C15" s="40"/>
    </row>
    <row r="16" spans="1:3" x14ac:dyDescent="0.3">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88</v>
      </c>
      <c r="G1" s="2" t="s">
        <v>118</v>
      </c>
      <c r="H1" s="4">
        <v>0.7</v>
      </c>
      <c r="I1" t="s">
        <v>119</v>
      </c>
      <c r="J1" t="s">
        <v>120</v>
      </c>
      <c r="L1" t="s">
        <v>10</v>
      </c>
    </row>
    <row r="2" spans="1:12" x14ac:dyDescent="0.3">
      <c r="A2" t="s">
        <v>121</v>
      </c>
      <c r="B2" t="s">
        <v>116</v>
      </c>
      <c r="C2" t="s">
        <v>122</v>
      </c>
      <c r="D2" s="2" t="s">
        <v>123</v>
      </c>
      <c r="E2" s="1" t="s">
        <v>124</v>
      </c>
      <c r="F2" s="2" t="s">
        <v>90</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90</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2024-09-27T23:25:33Z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