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23\Downloads\GHA CONTESTACIONES\CONTESTACIÓN - ANA YOLANDA SEGURA CASTELBLANCO\"/>
    </mc:Choice>
  </mc:AlternateContent>
  <xr:revisionPtr revIDLastSave="0" documentId="13_ncr:1_{5E7A18DE-F5D6-4732-800C-A2E1C9FC2C25}" xr6:coauthVersionLast="47" xr6:coauthVersionMax="47" xr10:uidLastSave="{00000000-0000-0000-0000-000000000000}"/>
  <bookViews>
    <workbookView xWindow="-108" yWindow="-108" windowWidth="16608" windowHeight="871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1" l="1"/>
  <c r="B6" i="11"/>
  <c r="B17" i="11"/>
  <c r="B28" i="11" s="1"/>
  <c r="C11" i="11"/>
  <c r="C10" i="11"/>
  <c r="B7" i="10"/>
  <c r="B7" i="14"/>
  <c r="B6" i="14"/>
  <c r="B5" i="14"/>
  <c r="B4" i="14"/>
  <c r="B3" i="14"/>
  <c r="B2" i="14"/>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<sst xmlns="http://schemas.openxmlformats.org/spreadsheetml/2006/main" count="195" uniqueCount="154">
  <si>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</si>
  <si>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</si>
  <si>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11001310502620200000700</t>
  </si>
  <si>
    <t>Juzgado</t>
  </si>
  <si>
    <t>026 LABORAL CIRCUITO BOGOTÁ</t>
  </si>
  <si>
    <t>Demandado</t>
  </si>
  <si>
    <t>COLFONDOS Y OTRO</t>
  </si>
  <si>
    <t xml:space="preserve">Demandante </t>
  </si>
  <si>
    <t>ANA YOLANDA SEGURA CASTELBLANCO C.C: 39.684.850</t>
  </si>
  <si>
    <t>Tipo de vinculacion compañía</t>
  </si>
  <si>
    <t>LLAMADA EN GARANTIA</t>
  </si>
  <si>
    <t>Nombre de lesionado o muerto (s)</t>
  </si>
  <si>
    <t>N/A</t>
  </si>
  <si>
    <t>Fecha de los hechos</t>
  </si>
  <si>
    <t>01/02/1995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</si>
  <si>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</si>
  <si>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</si>
  <si>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</si>
  <si>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</si>
  <si>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</si>
  <si>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ANA YOLANDA SEGURA CASTELBLANCO, IDENTIFICADA CON LA C.C: 39.684.850, NACIÓ EL 04/04/1963, SE AFILIÓ AL ISS EL 23/12/1985, QUE PARA EL 01/04/1994 TRABAJABA PARA PRODUCTOS ROCHE S.A., QUE EL 01/01/1995 LA DEMANDANTE SE TRASLADO A COLFONDOS S.A.,, QUE DICHA AFILIACIÓN SE DIO SON EL DEBER DE INFORMACIÓN, QUE PARA ENERO DE 2001 SE AFILIÓ A OLD MUTUAL S.A., QUE LAS AFP NO CUMPLIERON CON EL DEBER DE INFORMACIÓN, QUE HABRIA UN PERJUICIO EN CASO DE QUE SE PENSIONARA CON EL RAIS, QUE SU MESADA PENSIONAL EN EL RAIS EQUIVALDRÍA AL 25% - 30% DEL IBC POR EL CUAL COTIZA, MIENTRAS QUE EN EL RPM CORRESPONDERIA AL 71%, QUE ERA DEBER DE LAS AFP INFORMAR CONSECUENCIAS POSITIVAS Y NEGATOVAS DE TRASLADARSE DE REGIMEN PENSIONAL, QUE EL 13 DE SEPTIEMBRE DE 2019 ELEVÓ PETICIONES ANTE COLPENSIONES Y OLD MUTUAL, QUE EL 16 DE SEPTIEMBRE DE 2019 ELEVÓ PETICION ANTE COLFONDOS S.A. SOLICOTANDO LA INEFICACIA DEL TRASLADO, QUE LAS PETICIONES FUERON CONTESTADAS NEGATIVAMENTE, QUE EN LOS DISTONTOS TRASLADOS A LAS AFP SE DESCONOCE LA SUSCRIPCIÓN PORQUE LA INFORMACIÓN NO CORRESPONDE A LA DEMANDNATE NI FUE DILIGENCIADA POR LA MISMA, QUE EXISTE UN PERJUICIOPOR CUANTO HAN TRANSCURRIDO MAS DE 4 AÑOS DESDE LA RADICACIÓN DE LA DEMANDA SIN QUE LA SITUACION PENSIONAL DE LA ACTORA HAYA SIDO DEFINIDA.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</si>
  <si>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</si>
  <si>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</si>
  <si>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</si>
  <si>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</si>
  <si>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</si>
  <si>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</si>
  <si>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</si>
  <si>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</si>
  <si>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</si>
  <si>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</si>
  <si>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</si>
  <si>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</si>
  <si>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</si>
  <si>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</si>
  <si>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</si>
  <si>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</si>
  <si>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13/09/2024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</si>
  <si>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</si>
  <si>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</si>
  <si>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</si>
  <si>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</si>
  <si>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</si>
  <si>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</si>
  <si>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</si>
  <si>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</si>
  <si>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</si>
  <si>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</si>
  <si>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</si>
  <si>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</si>
  <si>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</si>
  <si>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</si>
  <si>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</si>
  <si>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</si>
  <si>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</si>
  <si>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</si>
  <si>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</si>
  <si>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</si>
  <si>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</si>
  <si>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</si>
  <si>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</si>
  <si>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</si>
  <si>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</si>
  <si>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</si>
  <si>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</si>
  <si>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</si>
  <si>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</si>
  <si>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</si>
  <si>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</si>
  <si>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</si>
  <si>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</si>
  <si>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</si>
  <si>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</si>
  <si>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</si>
  <si>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</si>
  <si>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</si>
  <si>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</si>
  <si>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</si>
  <si>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</si>
  <si>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</si>
  <si>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</si>
  <si>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</si>
  <si>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</si>
  <si>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</si>
  <si>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</si>
  <si>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AJR1879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</si>
  <si>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</si>
  <si>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</si>
  <si>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</si>
  <si>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</si>
  <si>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</si>
  <si>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</si>
  <si>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enero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</si>
  <si>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</si>
  <si>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</si>
  <si>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</si>
  <si>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</si>
  <si>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</si>
  <si>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</si>
  <si>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</si>
  <si>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</si>
  <si>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</si>
  <si>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</si>
  <si>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</si>
  <si>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</si>
  <si>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</si>
  <si>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</si>
  <si>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</si>
  <si>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</si>
  <si>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</si>
  <si>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</si>
  <si>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</si>
  <si>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</si>
  <si>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</si>
  <si>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</si>
  <si>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</si>
  <si>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</si>
  <si>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</si>
  <si>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</si>
  <si>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</si>
  <si>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</si>
  <si>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</si>
  <si>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</si>
  <si>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</si>
  <si>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</si>
  <si>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</si>
  <si>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</si>
  <si>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</si>
  <si>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</si>
  <si>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</si>
  <si>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</si>
  <si>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</si>
  <si>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</si>
  <si>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</si>
  <si>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</si>
  <si>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</si>
  <si>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</si>
  <si>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</si>
  <si>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</si>
  <si>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</si>
  <si>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</si>
  <si>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</si>
  <si>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</si>
  <si>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</si>
  <si>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</si>
  <si>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</si>
  <si>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</si>
  <si>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</si>
  <si>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</si>
  <si>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</si>
  <si>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</si>
  <si>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</si>
  <si>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</si>
  <si>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ALLIANZ VIDA
EXCEPCIONES DE MÉRITO FRENTE A LA DEMANDA
1.EXCEPCIONES FORMULADAS POR QUIEN EFECTUÓ EL LLAMAMIENTO EN GARANTÍA A MI REPRESENTADA 
2.QUIEN ESTÁ LEGITIMADO PARA RECLAMAR LA INDEMNIZACIÓN PLENA DE PERJUICIOS ES EL PENSIONADO Y NO EL AFILIADO AL RAIS Y DICHA INDEMNIZACIÓN ESTÁ A CARGO ÚNICA Y EXCLUSIVAMENTE DE LAS AFP QUE INCUMPLIERON EL DEBER DE INFORMACIÓN, DE CONFORMIDAD CON LO PRECEPTUADO POR LA CORTE SUPREMA DE JUSTICIA – SALA DE CASACIÓN LABORAL. 
3. ABUSO DEL DERECHO POR PARTE DE COLFONDOS S.A. AL LLAMAR EN GARANTÍA A ALLIANZ SEGUROS DE VIDA S.A. AÚN CUANDO LA AFP TIENE PLENO CONOCIMIENTO QUE NO LE ASISTE EL DERECHO DE OBTENER LA DEVOLUCIÓN Y/O RESTITUCIÓN DE LA PRIMA. 
4.AL NO PROSPERAR LAS PRETENSIONES DEL LLAMAMIENTO EN GARANTÍA, LAS AGENCIAS EN DERECHO A FAVOR DE ALLIANZ SEGUROS DE VIDA S.A. DEBEN LIQUIDARSE POR UN VALOR IGUAL AL ASUMIDO QUE COMPENSE EL ESFUERZO REALIZADO Y LA AFECTACIÓN PATRIMONIAL QUE IMPLICÓ LA CAUSA. 
5.INEXISTENCIA DE OBLIGACIÓN DE RESTITUCIÓN DE LA PRIMA DEL SEGURO PREVISIONAL AL ESTAR DEBIDAMENTE DEVENGADA EN RAZÓN DEL RIESGO ASUMIDO.
6.INEXISTENCIA DE OBLIGACIÓN A CARGO DE ALLIANZ SEGUROS DE VIDA S.A. POR CUANTO LA PRIMA DEBE PAGARSE CON LOS RECURSO PROPIOS DE LA AFP CUANDO SE DECLARA LA INEFICACIA DE TRASLADO.
7.AFILIACIÓN LIBRE Y ESPONTÁNEA LA SEÑORA ANA YOLANDA SEGURA CASTELBLANCO AL RÉGIMEN DE AHORRO INDIVIDIAL CON SOLIDARIDAD.
8.ERROR DE DERECHO NO VICIA EL CONSENTIMIENTO.
9.PROHIBICIÓN DE TRASLADO DEL RÉGIMEN DE AHORRO INDIVIDUAL CON SOLIDARIDAD AL RÉGIMEN DE PRIMA MEDIA CON PRESTACIÓN DEFINIDA
10.EL TRASLADO ENTRE ADMINISTRADORAS DEL RAIS DENOTA LA VOLUNTAD DE LA AFILIADA DE PERMANECER EN EL RÉGIMEN DE AHORRO INDIVIDUAL CON SOLIDARIDAD Y CONSIGO, SE CONFIGURA UN ACTO DE RELACIONAMIENTO QUE PRESUPONE EL CONOCIMIENTO DEL FUNCIONAMIENTO DE DICHO RÉGIMEN 
11.INEXISTENCIA DE LA OBLIGACIÓN DE DEVOLVER EL SEGURO PREVISIONAL CUANDO SE DECLARA LA NULIDAD Y/O INEFICACIA DE LA AFILIACIÓN POR FALTA DE CAUSA Y PORQUE AFECTA DERECHOS DE TERCEROS DE BUENA FE.
12.PRESCRIPCION
13.BUENA FE
14.GENÉRICA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</si>
</sst>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21EEF17B-78EA-4882-853B-D1E8CFA87258}"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09-27T17:06:21.60" personId="{21EEF17B-78EA-4882-853B-D1E8CFA87258}" id="{A7020BDD-66EE-44F8-97E6-648DA573AB50}">
    <text>En la excepción #7 de la Dda enuncias una Dte diferentes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5" zoomScale="70" zoomScaleNormal="70" workbookViewId="0">
      <selection activeCell="B29" sqref="B29:C29"/>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3" t="s">
        <v>0</v>
      </c>
      <c r="B1" s="53"/>
      <c r="C1" s="53"/>
    </row>
    <row r="2" spans="1:3" x14ac:dyDescent="0.3">
      <c r="A2" s="5" t="s">
        <v>1</v>
      </c>
      <c r="B2" s="35" t="s">
        <v>2</v>
      </c>
      <c r="C2" s="36"/>
    </row>
    <row r="3" spans="1:3" x14ac:dyDescent="0.3">
      <c r="A3" s="5" t="s">
        <v>3</v>
      </c>
      <c r="B3" s="13" t="s">
        <v>4</v>
      </c>
      <c r="C3" s="37"/>
    </row>
    <row r="4" spans="1:3" x14ac:dyDescent="0.3">
      <c r="A4" s="5" t="s">
        <v>5</v>
      </c>
      <c r="B4" s="54" t="s">
        <v>6</v>
      </c>
      <c r="C4" s="55"/>
    </row>
    <row r="5" spans="1:3" ht="14.4" customHeight="1" x14ac:dyDescent="0.3">
      <c r="A5" s="5" t="s">
        <v>7</v>
      </c>
      <c r="B5" s="50" t="s">
        <v>8</v>
      </c>
      <c r="C5" s="50"/>
    </row>
    <row r="6" spans="1:3" x14ac:dyDescent="0.3">
      <c r="A6" s="5" t="s">
        <v>9</v>
      </c>
      <c r="B6" s="39" t="s">
        <v>10</v>
      </c>
      <c r="C6" s="39"/>
    </row>
    <row r="7" spans="1:3" x14ac:dyDescent="0.3">
      <c r="A7" s="5" t="s">
        <v>11</v>
      </c>
      <c r="B7" s="39" t="s">
        <v>12</v>
      </c>
      <c r="C7" s="39"/>
    </row>
    <row r="8" spans="1:3" x14ac:dyDescent="0.3">
      <c r="A8" s="5" t="s">
        <v>13</v>
      </c>
      <c r="B8" s="49" t="s">
        <v>14</v>
      </c>
      <c r="C8" s="49"/>
    </row>
    <row r="9" spans="1:3" x14ac:dyDescent="0.3">
      <c r="A9" s="5" t="s">
        <v>15</v>
      </c>
      <c r="B9" s="50" t="s">
        <v>12</v>
      </c>
      <c r="C9" s="50"/>
    </row>
    <row r="10" spans="1:3" x14ac:dyDescent="0.3">
      <c r="A10" s="5" t="s">
        <v>16</v>
      </c>
      <c r="B10" s="50" t="s">
        <v>12</v>
      </c>
      <c r="C10" s="50"/>
    </row>
    <row r="11" spans="1:3" ht="23.25" customHeight="1" x14ac:dyDescent="0.3">
      <c r="A11" s="5" t="s">
        <v>17</v>
      </c>
      <c r="B11" s="51" t="s">
        <v>18</v>
      </c>
      <c r="C11" s="52"/>
    </row>
    <row r="12" spans="1:3" ht="14.4" customHeight="1" x14ac:dyDescent="0.3">
      <c r="A12" s="40" t="s">
        <v>19</v>
      </c>
      <c r="B12" s="39" t="s">
        <v>20</v>
      </c>
      <c r="C12" s="39"/>
    </row>
    <row r="13" spans="1:3" ht="30" customHeight="1" x14ac:dyDescent="0.3">
      <c r="A13" s="40"/>
      <c r="B13" s="39"/>
      <c r="C13" s="39"/>
    </row>
    <row r="14" spans="1:3" ht="73.5" customHeight="1" x14ac:dyDescent="0.3">
      <c r="A14" s="40"/>
      <c r="B14" s="39"/>
      <c r="C14" s="39"/>
    </row>
    <row r="15" spans="1:3" ht="28.8" x14ac:dyDescent="0.3">
      <c r="A15" s="5" t="s">
        <v>21</v>
      </c>
      <c r="B15" s="43" t="s">
        <v>22</v>
      </c>
      <c r="C15" s="44"/>
    </row>
    <row r="16" spans="1:3" ht="33.75" customHeight="1" x14ac:dyDescent="0.3">
      <c r="A16" s="45" t="s">
        <v>23</v>
      </c>
      <c r="B16" s="46" t="s">
        <v>24</v>
      </c>
      <c r="C16" s="46"/>
    </row>
    <row r="17" spans="1:3" ht="33.75" customHeight="1" x14ac:dyDescent="0.3">
      <c r="A17" s="45"/>
      <c r="B17" s="11" t="s">
        <v>25</v>
      </c>
      <c r="C17" s="6"/>
    </row>
    <row r="18" spans="1:3" ht="33.75" customHeight="1" x14ac:dyDescent="0.3">
      <c r="A18" s="45"/>
      <c r="B18" s="11" t="s">
        <v>26</v>
      </c>
      <c r="C18" s="6"/>
    </row>
    <row r="19" spans="1:3" x14ac:dyDescent="0.3">
      <c r="A19" s="45"/>
      <c r="B19" s="47" t="s">
        <v>27</v>
      </c>
      <c r="C19" s="48"/>
    </row>
    <row r="20" spans="1:3" x14ac:dyDescent="0.3">
      <c r="A20" s="45"/>
      <c r="B20" s="11"/>
      <c r="C20" s="6"/>
    </row>
    <row r="21" spans="1:3" x14ac:dyDescent="0.3">
      <c r="A21" s="45"/>
      <c r="B21" s="11"/>
      <c r="C21" s="6"/>
    </row>
    <row r="22" spans="1:3" x14ac:dyDescent="0.3">
      <c r="A22" s="45"/>
      <c r="B22" s="47" t="s">
        <v>28</v>
      </c>
      <c r="C22" s="48"/>
    </row>
    <row r="23" spans="1:3" x14ac:dyDescent="0.3">
      <c r="A23" s="45"/>
      <c r="B23" s="11"/>
      <c r="C23" s="16"/>
    </row>
    <row r="24" spans="1:3" x14ac:dyDescent="0.3">
      <c r="A24" s="5" t="s">
        <v>29</v>
      </c>
      <c r="B24" s="39" t="s">
        <v>30</v>
      </c>
      <c r="C24" s="39"/>
    </row>
    <row r="25" spans="1:3" x14ac:dyDescent="0.3">
      <c r="A25" s="5" t="s">
        <v>31</v>
      </c>
      <c r="B25" s="39" t="s">
        <v>32</v>
      </c>
      <c r="C25" s="39"/>
    </row>
    <row r="26" spans="1:3" x14ac:dyDescent="0.3">
      <c r="A26" s="5" t="s">
        <v>33</v>
      </c>
      <c r="B26" s="39" t="s">
        <v>34</v>
      </c>
      <c r="C26" s="39"/>
    </row>
    <row r="27" spans="1:3" x14ac:dyDescent="0.3">
      <c r="A27" s="5" t="s">
        <v>35</v>
      </c>
      <c r="B27" s="41">
        <v>45554</v>
      </c>
      <c r="C27" s="42"/>
    </row>
    <row r="28" spans="1:3" x14ac:dyDescent="0.3">
      <c r="A28" s="5" t="s">
        <v>36</v>
      </c>
      <c r="B28" s="38" t="s">
        <v>37</v>
      </c>
      <c r="C28" s="38"/>
    </row>
    <row r="29" spans="1:3" x14ac:dyDescent="0.3">
      <c r="A29" s="5" t="s">
        <v>38</v>
      </c>
      <c r="B29" s="38">
        <v>45565</v>
      </c>
      <c r="C29" s="39"/>
    </row>
  </sheetData>
  <mergeCells count="22">
    <mergeCell ref="B8:C8"/>
    <mergeCell ref="B9:C9"/>
    <mergeCell ref="B10:C10"/>
    <mergeCell ref="B11:C11"/>
    <mergeCell ref="A1:C1"/>
    <mergeCell ref="B7:C7"/>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6" t="s">
        <v>39</v>
      </c>
      <c r="B1" s="66"/>
      <c r="C1" s="66"/>
    </row>
    <row r="2" spans="1:3" x14ac:dyDescent="0.3">
      <c r="A2" s="13" t="s">
        <v>40</v>
      </c>
      <c r="B2" s="67" t="s">
        <v>41</v>
      </c>
      <c r="C2" s="68"/>
    </row>
    <row r="3" spans="1:3" x14ac:dyDescent="0.3">
      <c r="A3" s="5" t="s">
        <v>1</v>
      </c>
      <c r="B3" s="39" t="str">
        <f>'GENERALES NOTA 322'!B2:C2</f>
        <v>11001310502620200000700</v>
      </c>
      <c r="C3" s="39"/>
    </row>
    <row r="4" spans="1:3" x14ac:dyDescent="0.3">
      <c r="A4" s="5" t="s">
        <v>3</v>
      </c>
      <c r="B4" s="39" t="str">
        <f>'GENERALES NOTA 322'!B3:C3</f>
        <v>026 LABORAL CIRCUITO BOGOTÁ</v>
      </c>
      <c r="C4" s="39"/>
    </row>
    <row r="5" spans="1:3" x14ac:dyDescent="0.3">
      <c r="A5" s="5" t="s">
        <v>5</v>
      </c>
      <c r="B5" s="39" t="str">
        <f>'GENERALES NOTA 322'!B4:C4</f>
        <v>COLFONDOS Y OTRO</v>
      </c>
      <c r="C5" s="39"/>
    </row>
    <row r="6" spans="1:3" x14ac:dyDescent="0.3">
      <c r="A6" s="5" t="s">
        <v>7</v>
      </c>
      <c r="B6" s="39" t="str">
        <f>'GENERALES NOTA 322'!B5:C5</f>
        <v>ANA YOLANDA SEGURA CASTELBLANCO C.C: 39.684.850</v>
      </c>
      <c r="C6" s="39"/>
    </row>
    <row r="7" spans="1:3" x14ac:dyDescent="0.3">
      <c r="A7" s="5" t="s">
        <v>9</v>
      </c>
      <c r="B7" s="39" t="str">
        <f>'GENERALES NOTA 322'!B6:C6</f>
        <v>LLAMADA EN GARANTIA</v>
      </c>
      <c r="C7" s="39"/>
    </row>
    <row r="8" spans="1:3" x14ac:dyDescent="0.3">
      <c r="A8" s="13" t="s">
        <v>42</v>
      </c>
      <c r="B8" s="39"/>
      <c r="C8" s="39"/>
    </row>
    <row r="9" spans="1:3" x14ac:dyDescent="0.3">
      <c r="A9" s="13" t="s">
        <v>17</v>
      </c>
      <c r="B9" s="39"/>
      <c r="C9" s="39"/>
    </row>
    <row r="10" spans="1:3" x14ac:dyDescent="0.3">
      <c r="A10" s="13" t="s">
        <v>43</v>
      </c>
      <c r="B10" s="67"/>
      <c r="C10" s="69"/>
    </row>
    <row r="11" spans="1:3" x14ac:dyDescent="0.3">
      <c r="A11" s="13" t="s">
        <v>44</v>
      </c>
      <c r="B11" s="67"/>
      <c r="C11" s="68"/>
    </row>
    <row r="12" spans="1:3" x14ac:dyDescent="0.3">
      <c r="A12" s="13" t="s">
        <v>45</v>
      </c>
      <c r="B12" s="54"/>
      <c r="C12" s="55"/>
    </row>
    <row r="13" spans="1:3" x14ac:dyDescent="0.3">
      <c r="A13" s="13" t="s">
        <v>46</v>
      </c>
      <c r="B13" s="39"/>
      <c r="C13" s="39"/>
    </row>
    <row r="14" spans="1:3" x14ac:dyDescent="0.3">
      <c r="A14" s="13" t="s">
        <v>47</v>
      </c>
      <c r="B14" s="39"/>
      <c r="C14" s="39"/>
    </row>
    <row r="15" spans="1:3" x14ac:dyDescent="0.3">
      <c r="A15" s="13" t="s">
        <v>48</v>
      </c>
      <c r="B15" s="39"/>
      <c r="C15" s="39"/>
    </row>
    <row r="16" spans="1:3" x14ac:dyDescent="0.3">
      <c r="A16" s="64" t="s">
        <v>49</v>
      </c>
      <c r="B16" s="39"/>
      <c r="C16" s="39"/>
    </row>
    <row r="17" spans="1:3" x14ac:dyDescent="0.3">
      <c r="A17" s="65"/>
      <c r="B17" s="9" t="s">
        <v>50</v>
      </c>
      <c r="C17" s="10" t="s">
        <v>51</v>
      </c>
    </row>
    <row r="18" spans="1:3" x14ac:dyDescent="0.3">
      <c r="A18" s="65"/>
      <c r="B18" s="11"/>
      <c r="C18" s="11"/>
    </row>
    <row r="19" spans="1:3" x14ac:dyDescent="0.3">
      <c r="A19" s="65"/>
      <c r="B19" s="11"/>
      <c r="C19" s="11"/>
    </row>
    <row r="20" spans="1:3" x14ac:dyDescent="0.3">
      <c r="A20" s="65"/>
      <c r="B20" s="11"/>
      <c r="C20" s="11"/>
    </row>
    <row r="21" spans="1:3" x14ac:dyDescent="0.3">
      <c r="A21" s="13" t="s">
        <v>52</v>
      </c>
      <c r="B21" s="39"/>
      <c r="C21" s="39"/>
    </row>
    <row r="22" spans="1:3" x14ac:dyDescent="0.3">
      <c r="A22" s="13" t="s">
        <v>53</v>
      </c>
      <c r="B22" s="54"/>
      <c r="C22" s="55"/>
    </row>
    <row r="23" spans="1:3" x14ac:dyDescent="0.3">
      <c r="A23" s="13" t="s">
        <v>54</v>
      </c>
      <c r="B23" s="39"/>
      <c r="C23" s="39"/>
    </row>
    <row r="24" spans="1:3" x14ac:dyDescent="0.3">
      <c r="A24" s="13" t="s">
        <v>55</v>
      </c>
      <c r="B24" s="39"/>
      <c r="C24" s="39"/>
    </row>
    <row r="25" spans="1:3" x14ac:dyDescent="0.3">
      <c r="A25" s="13" t="s">
        <v>56</v>
      </c>
      <c r="B25" s="39"/>
      <c r="C25" s="39"/>
    </row>
    <row r="26" spans="1:3" x14ac:dyDescent="0.3">
      <c r="A26" s="12" t="s">
        <v>57</v>
      </c>
      <c r="B26" s="39"/>
      <c r="C26" s="39"/>
    </row>
    <row r="27" spans="1:3" x14ac:dyDescent="0.3">
      <c r="A27" s="63" t="s">
        <v>58</v>
      </c>
      <c r="B27" s="63"/>
      <c r="C27" s="63"/>
    </row>
    <row r="28" spans="1:3" ht="14.4" customHeight="1" x14ac:dyDescent="0.3">
      <c r="A28" s="58" t="s">
        <v>59</v>
      </c>
      <c r="B28" s="59"/>
      <c r="C28" s="31"/>
    </row>
    <row r="29" spans="1:3" ht="14.4" customHeight="1" x14ac:dyDescent="0.3">
      <c r="A29" s="60" t="s">
        <v>60</v>
      </c>
      <c r="B29" s="61"/>
      <c r="C29" s="31"/>
    </row>
    <row r="30" spans="1:3" ht="14.4" customHeight="1" x14ac:dyDescent="0.3">
      <c r="A30" s="60" t="s">
        <v>61</v>
      </c>
      <c r="B30" s="61"/>
      <c r="C30" s="32"/>
    </row>
    <row r="31" spans="1:3" ht="14.4" customHeight="1" x14ac:dyDescent="0.3">
      <c r="A31" s="60" t="s">
        <v>62</v>
      </c>
      <c r="B31" s="61"/>
      <c r="C31" s="31"/>
    </row>
    <row r="32" spans="1:3" x14ac:dyDescent="0.3">
      <c r="A32" s="60" t="s">
        <v>63</v>
      </c>
      <c r="B32" s="61"/>
      <c r="C32" s="31"/>
    </row>
    <row r="33" spans="1:3" ht="14.4" customHeight="1" x14ac:dyDescent="0.3">
      <c r="A33" s="60" t="s">
        <v>64</v>
      </c>
      <c r="B33" s="61"/>
      <c r="C33" s="31"/>
    </row>
    <row r="34" spans="1:3" ht="14.4" customHeight="1" x14ac:dyDescent="0.3">
      <c r="A34" s="60" t="s">
        <v>65</v>
      </c>
      <c r="B34" s="61"/>
      <c r="C34" s="33"/>
    </row>
    <row r="35" spans="1:3" x14ac:dyDescent="0.3">
      <c r="A35" s="58" t="s">
        <v>66</v>
      </c>
      <c r="B35" s="59"/>
      <c r="C35" s="34"/>
    </row>
    <row r="36" spans="1:3" x14ac:dyDescent="0.3">
      <c r="A36" s="62" t="s">
        <v>67</v>
      </c>
      <c r="B36" s="62"/>
      <c r="C36" s="62"/>
    </row>
    <row r="37" spans="1:3" x14ac:dyDescent="0.3">
      <c r="A37" s="56" t="s">
        <v>68</v>
      </c>
      <c r="B37" s="56"/>
      <c r="C37" s="11"/>
    </row>
    <row r="38" spans="1:3" x14ac:dyDescent="0.3">
      <c r="A38" s="56" t="s">
        <v>69</v>
      </c>
      <c r="B38" s="56"/>
      <c r="C38" s="11"/>
    </row>
    <row r="39" spans="1:3" x14ac:dyDescent="0.3">
      <c r="A39" s="56" t="s">
        <v>70</v>
      </c>
      <c r="B39" s="56"/>
      <c r="C39" s="11"/>
    </row>
    <row r="40" spans="1:3" x14ac:dyDescent="0.3">
      <c r="A40" s="56" t="s">
        <v>71</v>
      </c>
      <c r="B40" s="56"/>
      <c r="C40" s="11"/>
    </row>
    <row r="41" spans="1:3" x14ac:dyDescent="0.3">
      <c r="A41" s="56" t="s">
        <v>72</v>
      </c>
      <c r="B41" s="56"/>
      <c r="C41" s="11"/>
    </row>
    <row r="42" spans="1:3" x14ac:dyDescent="0.3">
      <c r="A42" s="56" t="s">
        <v>73</v>
      </c>
      <c r="B42" s="56"/>
      <c r="C42" s="11"/>
    </row>
    <row r="43" spans="1:3" x14ac:dyDescent="0.3">
      <c r="A43" s="56" t="s">
        <v>74</v>
      </c>
      <c r="B43" s="56"/>
      <c r="C43" s="11"/>
    </row>
    <row r="44" spans="1:3" x14ac:dyDescent="0.3">
      <c r="A44" s="56" t="s">
        <v>75</v>
      </c>
      <c r="B44" s="56"/>
      <c r="C44" s="11"/>
    </row>
    <row r="45" spans="1:3" x14ac:dyDescent="0.3">
      <c r="A45" s="56" t="s">
        <v>76</v>
      </c>
      <c r="B45" s="56"/>
      <c r="C45" s="11"/>
    </row>
    <row r="46" spans="1:3" x14ac:dyDescent="0.3">
      <c r="A46" s="56" t="s">
        <v>77</v>
      </c>
      <c r="B46" s="56"/>
      <c r="C46" s="11"/>
    </row>
    <row r="47" spans="1:3" x14ac:dyDescent="0.3">
      <c r="A47" s="56" t="s">
        <v>78</v>
      </c>
      <c r="B47" s="56"/>
      <c r="C47" s="11"/>
    </row>
    <row r="48" spans="1:3" x14ac:dyDescent="0.3">
      <c r="A48" s="56" t="s">
        <v>79</v>
      </c>
      <c r="B48" s="56"/>
      <c r="C48" s="11"/>
    </row>
    <row r="49" spans="1:3" x14ac:dyDescent="0.3">
      <c r="A49" s="56" t="s">
        <v>80</v>
      </c>
      <c r="B49" s="56"/>
      <c r="C49" s="11"/>
    </row>
    <row r="50" spans="1:3" x14ac:dyDescent="0.3">
      <c r="A50" s="56" t="s">
        <v>81</v>
      </c>
      <c r="B50" s="56"/>
      <c r="C50" s="11"/>
    </row>
    <row r="51" spans="1:3" x14ac:dyDescent="0.3">
      <c r="A51" s="56" t="s">
        <v>82</v>
      </c>
      <c r="B51" s="56"/>
      <c r="C51" s="11"/>
    </row>
    <row r="52" spans="1:3" x14ac:dyDescent="0.3">
      <c r="A52" s="56" t="s">
        <v>83</v>
      </c>
      <c r="B52" s="56"/>
      <c r="C52" s="11"/>
    </row>
    <row r="53" spans="1:3" x14ac:dyDescent="0.3">
      <c r="A53" s="57"/>
      <c r="B53" s="57"/>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0"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6" t="s">
        <v>84</v>
      </c>
      <c r="B1" s="66"/>
      <c r="C1" s="66"/>
    </row>
    <row r="2" spans="1:6" x14ac:dyDescent="0.3">
      <c r="A2" s="20" t="s">
        <v>40</v>
      </c>
      <c r="B2" s="74" t="s">
        <v>85</v>
      </c>
      <c r="C2" s="75"/>
    </row>
    <row r="3" spans="1:6" x14ac:dyDescent="0.3">
      <c r="A3" s="21" t="s">
        <v>1</v>
      </c>
      <c r="B3" s="76" t="str">
        <f>'GENERALES NOTA 322'!B2:C2</f>
        <v>11001310502620200000700</v>
      </c>
      <c r="C3" s="76"/>
    </row>
    <row r="4" spans="1:6" x14ac:dyDescent="0.3">
      <c r="A4" s="21" t="s">
        <v>3</v>
      </c>
      <c r="B4" s="76" t="str">
        <f>'GENERALES NOTA 322'!B3:C3</f>
        <v>026 LABORAL CIRCUITO BOGOTÁ</v>
      </c>
      <c r="C4" s="76"/>
    </row>
    <row r="5" spans="1:6" x14ac:dyDescent="0.3">
      <c r="A5" s="21" t="s">
        <v>5</v>
      </c>
      <c r="B5" s="76" t="str">
        <f>'GENERALES NOTA 322'!B4:C4</f>
        <v>COLFONDOS Y OTRO</v>
      </c>
      <c r="C5" s="76"/>
    </row>
    <row r="6" spans="1:6" ht="14.4" customHeight="1" x14ac:dyDescent="0.3">
      <c r="A6" s="21" t="s">
        <v>7</v>
      </c>
      <c r="B6" s="76" t="str">
        <f>'GENERALES NOTA 322'!B5:C5</f>
        <v>ANA YOLANDA SEGURA CASTELBLANCO C.C: 39.684.850</v>
      </c>
      <c r="C6" s="76"/>
    </row>
    <row r="7" spans="1:6" x14ac:dyDescent="0.3">
      <c r="A7" s="21" t="s">
        <v>9</v>
      </c>
      <c r="B7" s="76" t="str">
        <f>'GENERALES NOTA 322'!B6:C6</f>
        <v>LLAMADA EN GARANTIA</v>
      </c>
      <c r="C7" s="76"/>
    </row>
    <row r="8" spans="1:6" ht="28.8" x14ac:dyDescent="0.3">
      <c r="A8" s="21" t="s">
        <v>21</v>
      </c>
      <c r="B8" s="70" t="str">
        <f>'GENERALES NOTA 322'!B15:C15</f>
        <v>NO ES POSIBLE CUANTIFICAR LAS PRETENSIONES DE LA DEMANDA EN ATENCIÓN A LA NATURALEZA DEL PROCESO.</v>
      </c>
      <c r="C8" s="71"/>
    </row>
    <row r="9" spans="1:6" x14ac:dyDescent="0.3">
      <c r="A9" s="77" t="s">
        <v>23</v>
      </c>
      <c r="B9" s="78" t="s">
        <v>24</v>
      </c>
      <c r="C9" s="79"/>
    </row>
    <row r="10" spans="1:6" x14ac:dyDescent="0.3">
      <c r="A10" s="77"/>
      <c r="B10" s="22" t="s">
        <v>25</v>
      </c>
      <c r="C10" s="19">
        <f>'GENERALES NOTA 322'!C17</f>
        <v>0</v>
      </c>
    </row>
    <row r="11" spans="1:6" x14ac:dyDescent="0.3">
      <c r="A11" s="77"/>
      <c r="B11" s="22" t="s">
        <v>26</v>
      </c>
      <c r="C11" s="19">
        <f>'GENERALES NOTA 322'!C18</f>
        <v>0</v>
      </c>
    </row>
    <row r="12" spans="1:6" x14ac:dyDescent="0.3">
      <c r="A12" s="77"/>
      <c r="B12" s="78"/>
      <c r="C12" s="79"/>
    </row>
    <row r="13" spans="1:6" x14ac:dyDescent="0.3">
      <c r="A13" s="77"/>
      <c r="B13" s="22" t="s">
        <v>86</v>
      </c>
      <c r="C13" s="24"/>
    </row>
    <row r="14" spans="1:6" x14ac:dyDescent="0.3">
      <c r="A14" s="77"/>
      <c r="B14" s="22" t="s">
        <v>87</v>
      </c>
      <c r="C14" s="24"/>
      <c r="E14" t="s">
        <v>88</v>
      </c>
      <c r="F14" s="17">
        <v>0.7</v>
      </c>
    </row>
    <row r="15" spans="1:6" x14ac:dyDescent="0.3">
      <c r="A15" s="23" t="s">
        <v>89</v>
      </c>
      <c r="B15" s="74" t="s">
        <v>90</v>
      </c>
      <c r="C15" s="75"/>
    </row>
    <row r="16" spans="1:6" ht="15" customHeight="1" x14ac:dyDescent="0.3">
      <c r="A16" s="21" t="s">
        <v>91</v>
      </c>
      <c r="B16" s="72" t="s">
        <v>92</v>
      </c>
      <c r="C16" s="73"/>
    </row>
    <row r="17" spans="1:3" ht="28.5" customHeight="1" x14ac:dyDescent="0.3">
      <c r="A17" s="14" t="s">
        <v>93</v>
      </c>
      <c r="B17" s="82">
        <f>((C19+C20+C22+C23)-C26)*C25*C27</f>
        <v>0</v>
      </c>
      <c r="C17" s="82"/>
    </row>
    <row r="18" spans="1:3" x14ac:dyDescent="0.3">
      <c r="A18" s="23" t="s">
        <v>94</v>
      </c>
      <c r="B18" s="80" t="s">
        <v>24</v>
      </c>
      <c r="C18" s="81"/>
    </row>
    <row r="19" spans="1:3" x14ac:dyDescent="0.3">
      <c r="A19" s="88"/>
      <c r="B19" s="22" t="s">
        <v>25</v>
      </c>
      <c r="C19" s="19">
        <v>0</v>
      </c>
    </row>
    <row r="20" spans="1:3" x14ac:dyDescent="0.3">
      <c r="A20" s="89"/>
      <c r="B20" s="22" t="s">
        <v>26</v>
      </c>
      <c r="C20" s="19">
        <v>0</v>
      </c>
    </row>
    <row r="21" spans="1:3" x14ac:dyDescent="0.3">
      <c r="A21" s="89"/>
      <c r="B21" s="78" t="s">
        <v>27</v>
      </c>
      <c r="C21" s="79"/>
    </row>
    <row r="22" spans="1:3" x14ac:dyDescent="0.3">
      <c r="A22" s="89"/>
      <c r="B22" s="22" t="s">
        <v>86</v>
      </c>
      <c r="C22" s="19">
        <v>0</v>
      </c>
    </row>
    <row r="23" spans="1:3" ht="28.8" x14ac:dyDescent="0.3">
      <c r="A23" s="89"/>
      <c r="B23" s="22" t="s">
        <v>95</v>
      </c>
      <c r="C23" s="19">
        <v>0</v>
      </c>
    </row>
    <row r="24" spans="1:3" x14ac:dyDescent="0.3">
      <c r="A24" s="89"/>
      <c r="B24" s="78" t="s">
        <v>96</v>
      </c>
      <c r="C24" s="79"/>
    </row>
    <row r="25" spans="1:3" x14ac:dyDescent="0.3">
      <c r="A25" s="25"/>
      <c r="B25" s="22" t="s">
        <v>97</v>
      </c>
      <c r="C25" s="26"/>
    </row>
    <row r="26" spans="1:3" x14ac:dyDescent="0.3">
      <c r="A26" s="27"/>
      <c r="B26" s="22" t="s">
        <v>44</v>
      </c>
      <c r="C26" s="28">
        <v>0</v>
      </c>
    </row>
    <row r="27" spans="1:3" x14ac:dyDescent="0.3">
      <c r="A27" s="27"/>
      <c r="B27" s="22" t="s">
        <v>98</v>
      </c>
      <c r="C27" s="26"/>
    </row>
    <row r="28" spans="1:3" x14ac:dyDescent="0.3">
      <c r="A28" s="18" t="s">
        <v>99</v>
      </c>
      <c r="B28" s="82">
        <f>IFERROR(B17*(VLOOKUP(B15,Hoja2!$G$1:$H$6,2,0)),16666)</f>
        <v>16666</v>
      </c>
      <c r="C28" s="82"/>
    </row>
    <row r="29" spans="1:3" ht="28.8" x14ac:dyDescent="0.3">
      <c r="A29" s="21" t="s">
        <v>100</v>
      </c>
      <c r="B29" s="83" t="s">
        <v>101</v>
      </c>
      <c r="C29" s="84"/>
    </row>
    <row r="30" spans="1:3" ht="28.8" x14ac:dyDescent="0.3">
      <c r="A30" s="21" t="s">
        <v>102</v>
      </c>
      <c r="B30" s="85" t="s">
        <v>153</v>
      </c>
      <c r="C30" s="86"/>
    </row>
    <row r="31" spans="1:3" ht="18" x14ac:dyDescent="0.3">
      <c r="A31" s="29" t="s">
        <v>103</v>
      </c>
      <c r="B31" s="29"/>
      <c r="C31" s="29"/>
    </row>
    <row r="32" spans="1:3" x14ac:dyDescent="0.3">
      <c r="A32" s="30" t="s">
        <v>104</v>
      </c>
      <c r="B32" s="87"/>
      <c r="C32" s="87"/>
    </row>
    <row r="33" spans="1:3" x14ac:dyDescent="0.3">
      <c r="A33" s="30" t="s">
        <v>105</v>
      </c>
      <c r="B33" s="87"/>
      <c r="C33" s="87"/>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6" t="s">
        <v>106</v>
      </c>
      <c r="B1" s="66"/>
      <c r="C1" s="66"/>
    </row>
    <row r="2" spans="1:3" ht="17.100000000000001" customHeight="1" x14ac:dyDescent="0.3">
      <c r="A2" s="13" t="s">
        <v>40</v>
      </c>
      <c r="B2" s="67" t="str">
        <f>'[2]AUTOS NOTA 321'!B2:C2</f>
        <v xml:space="preserve">SINIESTRO   LEGIS </v>
      </c>
      <c r="C2" s="68"/>
    </row>
    <row r="3" spans="1:3" ht="15.9" customHeight="1" x14ac:dyDescent="0.3">
      <c r="A3" s="5" t="s">
        <v>1</v>
      </c>
      <c r="B3" s="39" t="str">
        <f>'GENERALES NOTA 322'!B2:C2</f>
        <v>11001310502620200000700</v>
      </c>
      <c r="C3" s="39"/>
    </row>
    <row r="4" spans="1:3" x14ac:dyDescent="0.3">
      <c r="A4" s="5" t="s">
        <v>3</v>
      </c>
      <c r="B4" s="39" t="str">
        <f>'GENERALES NOTA 322'!B3:C3</f>
        <v>026 LABORAL CIRCUITO BOGOTÁ</v>
      </c>
      <c r="C4" s="39"/>
    </row>
    <row r="5" spans="1:3" ht="29.1" customHeight="1" x14ac:dyDescent="0.3">
      <c r="A5" s="5" t="s">
        <v>5</v>
      </c>
      <c r="B5" s="39" t="str">
        <f>'GENERALES NOTA 322'!B4:C4</f>
        <v>COLFONDOS Y OTRO</v>
      </c>
      <c r="C5" s="39"/>
    </row>
    <row r="6" spans="1:3" x14ac:dyDescent="0.3">
      <c r="A6" s="5" t="s">
        <v>7</v>
      </c>
      <c r="B6" s="39" t="str">
        <f>'GENERALES NOTA 322'!B5:C5</f>
        <v>ANA YOLANDA SEGURA CASTELBLANCO C.C: 39.684.850</v>
      </c>
      <c r="C6" s="39"/>
    </row>
    <row r="7" spans="1:3" ht="43.5" customHeight="1" x14ac:dyDescent="0.3">
      <c r="A7" s="5" t="s">
        <v>9</v>
      </c>
      <c r="B7" s="39" t="str">
        <f>'GENERALES NOTA 322'!B6:C6</f>
        <v>LLAMADA EN GARANTIA</v>
      </c>
      <c r="C7" s="39"/>
    </row>
    <row r="8" spans="1:3" x14ac:dyDescent="0.3">
      <c r="A8" s="5" t="s">
        <v>107</v>
      </c>
      <c r="B8" s="39"/>
      <c r="C8" s="39"/>
    </row>
    <row r="9" spans="1:3" x14ac:dyDescent="0.3">
      <c r="A9" s="15" t="s">
        <v>94</v>
      </c>
      <c r="B9" s="90"/>
      <c r="C9" s="90"/>
    </row>
    <row r="10" spans="1:3" x14ac:dyDescent="0.3">
      <c r="A10" s="15" t="s">
        <v>108</v>
      </c>
      <c r="B10" s="39"/>
      <c r="C10" s="39"/>
    </row>
    <row r="11" spans="1:3" ht="28.8" x14ac:dyDescent="0.3">
      <c r="A11" s="15" t="s">
        <v>109</v>
      </c>
      <c r="B11" s="91"/>
      <c r="C11" s="57"/>
    </row>
    <row r="12" spans="1:3" ht="57.6" x14ac:dyDescent="0.3">
      <c r="A12" s="5" t="s">
        <v>110</v>
      </c>
      <c r="B12" s="39"/>
      <c r="C12" s="39"/>
    </row>
    <row r="13" spans="1:3" ht="57.6" x14ac:dyDescent="0.3">
      <c r="A13" s="5" t="s">
        <v>111</v>
      </c>
      <c r="B13" s="39"/>
      <c r="C13" s="39"/>
    </row>
    <row r="14" spans="1:3" x14ac:dyDescent="0.3">
      <c r="A14" s="5" t="s">
        <v>112</v>
      </c>
      <c r="B14" s="11"/>
      <c r="C14" s="11"/>
    </row>
    <row r="15" spans="1:3" x14ac:dyDescent="0.3">
      <c r="A15" s="15" t="s">
        <v>113</v>
      </c>
      <c r="B15" s="39"/>
      <c r="C15" s="39"/>
    </row>
    <row r="16" spans="1:3" x14ac:dyDescent="0.3">
      <c r="A16" s="11" t="s">
        <v>114</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115</v>
      </c>
    </row>
    <row r="2" spans="1:1" x14ac:dyDescent="0.3">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117</v>
      </c>
      <c r="C1" s="8" t="s">
        <v>49</v>
      </c>
      <c r="D1" s="8" t="s">
        <v>53</v>
      </c>
      <c r="E1" s="3" t="s">
        <v>54</v>
      </c>
      <c r="F1" s="2" t="s">
        <v>88</v>
      </c>
      <c r="G1" s="2" t="s">
        <v>118</v>
      </c>
      <c r="H1" s="4">
        <v>0.7</v>
      </c>
      <c r="I1" t="s">
        <v>119</v>
      </c>
      <c r="J1" t="s">
        <v>120</v>
      </c>
      <c r="L1" t="s">
        <v>10</v>
      </c>
    </row>
    <row r="2" spans="1:12" x14ac:dyDescent="0.3">
      <c r="A2" t="s">
        <v>121</v>
      </c>
      <c r="B2" t="s">
        <v>116</v>
      </c>
      <c r="C2" t="s">
        <v>122</v>
      </c>
      <c r="D2" s="2" t="s">
        <v>123</v>
      </c>
      <c r="E2" s="1" t="s">
        <v>124</v>
      </c>
      <c r="F2" s="2" t="s">
        <v>90</v>
      </c>
      <c r="G2" s="2" t="s">
        <v>125</v>
      </c>
      <c r="H2" s="4">
        <v>0.25</v>
      </c>
      <c r="I2" t="s">
        <v>126</v>
      </c>
      <c r="J2" t="s">
        <v>127</v>
      </c>
      <c r="L2" t="s">
        <v>128</v>
      </c>
    </row>
    <row r="3" spans="1:12" x14ac:dyDescent="0.3">
      <c r="A3" t="s">
        <v>129</v>
      </c>
      <c r="C3" t="s">
        <v>130</v>
      </c>
      <c r="D3" s="2" t="s">
        <v>131</v>
      </c>
      <c r="E3" s="1" t="s">
        <v>132</v>
      </c>
      <c r="F3" s="2" t="s">
        <v>133</v>
      </c>
      <c r="G3" s="2" t="s">
        <v>134</v>
      </c>
      <c r="H3" s="4">
        <v>0.55000000000000004</v>
      </c>
      <c r="I3" t="s">
        <v>135</v>
      </c>
      <c r="J3" t="s">
        <v>136</v>
      </c>
    </row>
    <row r="4" spans="1:12" x14ac:dyDescent="0.3">
      <c r="A4" t="s">
        <v>137</v>
      </c>
      <c r="C4" t="s">
        <v>138</v>
      </c>
      <c r="E4" s="1" t="s">
        <v>139</v>
      </c>
      <c r="G4" s="2" t="s">
        <v>140</v>
      </c>
      <c r="H4" s="4">
        <v>0.15</v>
      </c>
      <c r="I4" t="s">
        <v>141</v>
      </c>
      <c r="J4" t="s">
        <v>142</v>
      </c>
    </row>
    <row r="5" spans="1:12" x14ac:dyDescent="0.3">
      <c r="A5" t="s">
        <v>143</v>
      </c>
      <c r="E5" s="1" t="s">
        <v>144</v>
      </c>
      <c r="G5" s="2" t="s">
        <v>145</v>
      </c>
      <c r="H5" s="4">
        <v>0.7</v>
      </c>
      <c r="I5" t="s">
        <v>146</v>
      </c>
      <c r="J5" t="s">
        <v>147</v>
      </c>
    </row>
    <row r="6" spans="1:12" x14ac:dyDescent="0.3">
      <c r="E6" s="1" t="s">
        <v>148</v>
      </c>
      <c r="G6" s="2" t="s">
        <v>149</v>
      </c>
      <c r="H6" s="4">
        <v>0.3</v>
      </c>
      <c r="J6" t="s">
        <v>150</v>
      </c>
    </row>
    <row r="7" spans="1:12" x14ac:dyDescent="0.3">
      <c r="E7" s="1" t="s">
        <v>151</v>
      </c>
      <c r="G7" s="2" t="s">
        <v>90</v>
      </c>
    </row>
    <row r="8" spans="1:12" x14ac:dyDescent="0.3">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2024-09-27T23:25:16Z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