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13_ncr:1_{22D4C45B-3474-4EF5-A79D-91A4249B2DDB}" xr6:coauthVersionLast="47" xr6:coauthVersionMax="47" xr10:uidLastSave="{00000000-0000-0000-0000-000000000000}"/>
  <bookViews>
    <workbookView xWindow="-120" yWindow="-120" windowWidth="29040" windowHeight="158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<sst xmlns="http://schemas.openxmlformats.org/spreadsheetml/2006/main" count="193" uniqueCount="150">
  <si>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</si>
  <si>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</si>
  <si>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</si>
  <si>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</si>
  <si>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</si>
  <si>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</si>
  <si>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</si>
  <si>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</si>
  <si>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</si>
  <si>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</si>
  <si>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</si>
  <si>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</si>
  <si>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</si>
  <si>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</si>
  <si>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</si>
  <si>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</si>
  <si>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</si>
  <si>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</si>
  <si>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</si>
  <si>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</si>
  <si>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</si>
  <si>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</si>
  <si>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</si>
  <si>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</si>
  <si>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</si>
  <si>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</si>
  <si>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</si>
  <si>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</si>
  <si>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</si>
  <si>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</si>
  <si>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</si>
  <si>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</si>
  <si>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</si>
  <si>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</si>
  <si>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</si>
  <si>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</si>
  <si>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</si>
  <si>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</si>
  <si>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</si>
  <si>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</si>
  <si>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</si>
  <si>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</si>
  <si>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</si>
  <si>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</si>
  <si>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</si>
  <si>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</si>
  <si>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</si>
  <si>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</si>
  <si>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</si>
  <si>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</si>
  <si>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</si>
  <si>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</si>
  <si>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</si>
  <si>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</si>
  <si>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</si>
  <si>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</si>
  <si>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</si>
  <si>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</si>
  <si>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</si>
  <si>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</si>
  <si>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</si>
  <si>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</si>
  <si>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</si>
  <si>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</si>
  <si>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</si>
  <si>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</si>
  <si>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</si>
  <si>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</si>
  <si>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</si>
  <si>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</si>
  <si>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</si>
  <si>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</si>
  <si>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</si>
  <si>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</si>
  <si>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</si>
  <si>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</si>
  <si>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</si>
  <si>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</si>
  <si>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</si>
  <si>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</si>
  <si>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</si>
  <si>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</si>
  <si>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</si>
  <si>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</si>
  <si>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</si>
  <si>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</si>
  <si>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</si>
  <si>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</si>
  <si>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</si>
  <si>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</si>
  <si>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</si>
  <si>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</si>
  <si>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</si>
  <si>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</si>
  <si>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</si>
  <si>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</si>
  <si>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</si>
  <si>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</si>
  <si>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</si>
  <si>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</si>
  <si>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</si>
  <si>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</si>
  <si>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</si>
  <si>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</si>
  <si>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</si>
  <si>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</si>
  <si>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</si>
  <si>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</si>
  <si>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</si>
  <si>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</si>
  <si>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</si>
  <si>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</si>
  <si>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</si>
  <si>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</si>
  <si>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</si>
  <si>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</si>
  <si>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</si>
  <si>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</si>
  <si>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</si>
  <si>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</si>
  <si>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</si>
  <si>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</si>
  <si>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</si>
  <si>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</si>
  <si>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</si>
  <si>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</si>
  <si>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</si>
  <si>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</si>
  <si>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</si>
  <si>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</si>
  <si>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</si>
  <si>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</si>
  <si>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</si>
  <si>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</si>
  <si>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</si>
  <si>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</si>
  <si>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HURTO DE MAYOR CUANTÍA</t>
  </si>
  <si>
    <t>25899310300120180044400</t>
  </si>
  <si>
    <t>JUZGADO PRIMERO CIVIL DEL CIRCUITO DE ZIPAQUIRA</t>
  </si>
  <si>
    <t>HOLSAN S.A.S.</t>
  </si>
  <si>
    <t>ALLIANZ SEGUROS S.A. Y OTROS</t>
  </si>
  <si>
    <t>N/A</t>
  </si>
  <si>
    <t>1. La Sociedad Colombiana de Lodos Limitada adquirió el 100% del lote de terreno "Guayaquil" en 1989. 
2. Posteriormente, la Sociedad Colombiana de Lodos Limitada realizó una dación en pago dentro de un acuerdo concordatario, y el predio fue adjudicado a los hoy demandados. Los demandados son condueños del predio "Guayaquil" según el certificado de tradición y libertad. 
3. Holsan SAS fue creada en 1989 y su objeto social incluye actividades relacionadas con la industria petrolera. Holsan SAS ha ejercido posesión sobre el 99.66% del predio "Guayaquil" durante más de 15 años, realizando actividades económicas y manteniendo una planta en el lugar. 
4. Central de Inversiones S.A. adquirió participación del 64.89% del inmueble mediante cesión gratuita de la DIAN, vendiendo posteriormente su participación en el predio a Constructora Ciro Chipatecua SAS. 
5. Holsan SAS ha ocupado el predio desde su constitución en 1989, continuando sus operaciones incluso después de la dación en pago y adjudicación a los demandados. Holsan SAS ha ejercido actos posesorios sobre el predio, realizando inversiones, mejoras y actividades económicas. 
6. La demanda inicial no incluyó a Central de Inversiones S.A. como demandada, pero se ajusta para incluir a Ciro Chipatecua S.A.S. debido a la transferencia de derechos. La posesión sobre el predio "Guayaquil" ha estado en cabeza de Holsan SAS, según la declaración de Central de Inversiones S.A. donde afirma no tener posesión real y material del inmueble.</t>
  </si>
  <si>
    <t>21 DE SEPTIEMBRE DE 2023</t>
  </si>
  <si>
    <t>12 DE ABRIL DE 2024</t>
  </si>
  <si>
    <t>26 DE ABRIL DE 2024</t>
  </si>
  <si>
    <t>No se propone valor de contingencia, toda vez que en el caso en concreto no se persigue una obligación dineraria o contractual, pues solo se pretende declarar la prescripción adquisitiva de dominio a favor de Holsan SAS y en contra de los comuneros que ostentan el derecho de dominio sobre el inmueble predio Guayaquil Vereda Verganzo del municipio de Tocancipá, entre los que se encuentra Allianz Seguros, de modo que no existen pretensiones dinerarias en el litigio.</t>
  </si>
  <si>
    <t>1. INEXISTENCIA DE ANIMUS DOMINI POR PARTE DE HOLSAN S.A.S.
2. AUSENCIA DE PRUEBA FRENTE AL TÉRMINO DE POSESIÓN NECESARIO PARA USUCAPIR
3. CONSTITUCIONALIDAD DEL DERECHO DE PROPIEDAD PRIVADA Y SU PROTECCIÓN. LA PRETENSIÓN DEL DEMANDANTE VA EN CONTRAVÍA DE ESTA REGLA.
4. GÉNERICA O INNOMINADA</t>
  </si>
  <si>
    <t>La contingencia se califica como PROBABLE, toda vez que se encuentra acreditada la posesion pacifica e ininterrumpida por más de diez años por parte de la demandante. 
Al respecto, es pertinente mencionar que la sociedad HOLSAN S.A.S. lleva realizando actos de señor y dueño (animus) sobre el predio Guayaquil -Vereda Verganzo del municipio de Tocancipá, pues se evidencia que (i)ostenta la posesión material sobre el inmueble (corpus), ejerciendo actos posesorios conforme al artículo 762 del Código Civil, de manera pacífica e ininterrumpida por un lapso superior a diez años. (ii) Los actos realizados consisten en explotación económica del inmueble mediante la construcción de instalaciones, montadura de maquinaria dedicada a su actividad comercial que consiste en todo lo relacionado con petróleo, agua, bioenergía, exploracion, explotacion y comercilizacion de hidrocarburos, el pago de servicios públicos desde el año 2001, aunado al pago del impuesto predial desde el año 2005, adicionalmente ha efectuado la contratación de seguridad privada para el inmueble desde el 2008 que se acredita con el contrato suscrito con el representante legal de Segurdiad Superior, ha restringido el acceso al inmueble, y no ha reconocido dominio ajeno a  ningúna persona natural o jurídica. Además no existe en el plenario prueba de que alguno de los 64 comuneros demandados hubiese autorizado bajo arrendamiento, comodato o similares el uso y goce del predio, de tal manera que se pudiera desvirtuar la posesion alegada. Por ende, los anteriores elementos resultan suficientes para usucapir el predio Guayaquil,  tal como lo ordena el artículo 2531 del Código Civil modificado por la ley 791 de 2022, en los casos en los que no existe justo título; por dicha conclusión no existen medios idoneos para evitar que el xxx% de propiedad que ostenta Allianz tambien sea adjudicado por prescripción adquisitiva a Holsan SAS.
Lo anterior sin perjuicio del caracter contingente del proceso.</t>
  </si>
  <si>
    <t>SINIESTRO LEGIS AJR2214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</si>
</sst>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d.docs.live.net/f3bdf2b4801928ac/Escritorio/G%20HERRERA%20ABOGADOS%20Y%20ASOCIADOS/RESPONSABILIDAD%20DE%20SUSTANCIACI&#211;N/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cell r="C2"/>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90" zoomScaleNormal="90" workbookViewId="0">
      <selection activeCell="B16" sqref="B16:C16"/>
    </sheetView>
  </sheetViews>
  <sheetFormatPr baseColWidth="10" defaultColWidth="0" defaultRowHeight="15" x14ac:dyDescent="0.25"/>
  <cols>
    <col min="1" max="1" width="46.28515625" style="7" bestFit="1" customWidth="1"/>
    <col min="2" max="2" width="63.7109375" style="7" customWidth="1"/>
    <col min="3" max="3" width="37.42578125" style="7" customWidth="1"/>
    <col min="4" max="4" width="11.42578125" style="2" hidden="1" customWidth="1"/>
    <col min="5" max="16384" width="11.42578125" style="2" hidden="1"/>
  </cols>
  <sheetData>
    <row r="1" spans="1:3" ht="18.75" x14ac:dyDescent="0.25">
      <c r="A1" s="51" t="s">
        <v>41</v>
      </c>
      <c r="B1" s="51"/>
      <c r="C1" s="51"/>
    </row>
    <row r="2" spans="1:3" x14ac:dyDescent="0.25">
      <c r="A2" s="5" t="s">
        <v>11</v>
      </c>
      <c r="B2" s="52" t="s">
        <v>137</v>
      </c>
      <c r="C2" s="53"/>
    </row>
    <row r="3" spans="1:3" x14ac:dyDescent="0.25">
      <c r="A3" s="5" t="s">
        <v>0</v>
      </c>
      <c r="B3" s="39" t="s">
        <v>138</v>
      </c>
      <c r="C3" s="40"/>
    </row>
    <row r="4" spans="1:3" x14ac:dyDescent="0.25">
      <c r="A4" s="5" t="s">
        <v>109</v>
      </c>
      <c r="B4" s="39" t="s">
        <v>140</v>
      </c>
      <c r="C4" s="40"/>
    </row>
    <row r="5" spans="1:3" ht="14.85" customHeight="1" x14ac:dyDescent="0.25">
      <c r="A5" s="5" t="s">
        <v>1</v>
      </c>
      <c r="B5" s="39" t="s">
        <v>139</v>
      </c>
      <c r="C5" s="40"/>
    </row>
    <row r="6" spans="1:3" x14ac:dyDescent="0.25">
      <c r="A6" s="5" t="s">
        <v>110</v>
      </c>
      <c r="B6" s="36" t="s">
        <v>111</v>
      </c>
      <c r="C6" s="36"/>
    </row>
    <row r="7" spans="1:3" x14ac:dyDescent="0.25">
      <c r="A7" s="5" t="s">
        <v>2</v>
      </c>
      <c r="B7" s="38" t="s">
        <v>141</v>
      </c>
      <c r="C7" s="38"/>
    </row>
    <row r="8" spans="1:3" x14ac:dyDescent="0.25">
      <c r="A8" s="5" t="s">
        <v>3</v>
      </c>
      <c r="B8" s="38" t="s">
        <v>141</v>
      </c>
      <c r="C8" s="38"/>
    </row>
    <row r="9" spans="1:3" x14ac:dyDescent="0.25">
      <c r="A9" s="5" t="s">
        <v>4</v>
      </c>
      <c r="B9" s="38" t="s">
        <v>141</v>
      </c>
      <c r="C9" s="38"/>
    </row>
    <row r="10" spans="1:3" x14ac:dyDescent="0.25">
      <c r="A10" s="5" t="s">
        <v>5</v>
      </c>
      <c r="B10" s="38" t="s">
        <v>141</v>
      </c>
      <c r="C10" s="38"/>
    </row>
    <row r="11" spans="1:3" ht="23.25" customHeight="1" x14ac:dyDescent="0.25">
      <c r="A11" s="5" t="s">
        <v>27</v>
      </c>
      <c r="B11" s="49" t="s">
        <v>136</v>
      </c>
      <c r="C11" s="50"/>
    </row>
    <row r="12" spans="1:3" x14ac:dyDescent="0.25">
      <c r="A12" s="37" t="s">
        <v>120</v>
      </c>
      <c r="B12" s="38" t="s">
        <v>142</v>
      </c>
      <c r="C12" s="36"/>
    </row>
    <row r="13" spans="1:3" ht="30" customHeight="1" x14ac:dyDescent="0.25">
      <c r="A13" s="37"/>
      <c r="B13" s="36"/>
      <c r="C13" s="36"/>
    </row>
    <row r="14" spans="1:3" ht="73.5" customHeight="1" x14ac:dyDescent="0.25">
      <c r="A14" s="37"/>
      <c r="B14" s="36"/>
      <c r="C14" s="36"/>
    </row>
    <row r="15" spans="1:3" ht="30" x14ac:dyDescent="0.25">
      <c r="A15" s="5" t="s">
        <v>46</v>
      </c>
      <c r="B15" s="43">
        <f>SUM(C17,C18,C20,C21,C23)</f>
        <v>0</v>
      </c>
      <c r="C15" s="44"/>
    </row>
    <row r="16" spans="1:3" ht="33.75" customHeight="1" x14ac:dyDescent="0.25">
      <c r="A16" s="45" t="s">
        <v>47</v>
      </c>
      <c r="B16" s="46" t="s">
        <v>48</v>
      </c>
      <c r="C16" s="46"/>
    </row>
    <row r="17" spans="1:3" ht="33.75" customHeight="1" x14ac:dyDescent="0.25">
      <c r="A17" s="45"/>
      <c r="B17" s="11"/>
      <c r="C17" s="6"/>
    </row>
    <row r="18" spans="1:3" ht="33.75" customHeight="1" x14ac:dyDescent="0.25">
      <c r="A18" s="45"/>
      <c r="B18" s="11"/>
      <c r="C18" s="6"/>
    </row>
    <row r="19" spans="1:3" x14ac:dyDescent="0.25">
      <c r="A19" s="45"/>
      <c r="B19" s="47" t="s">
        <v>51</v>
      </c>
      <c r="C19" s="48"/>
    </row>
    <row r="20" spans="1:3" x14ac:dyDescent="0.25">
      <c r="A20" s="45"/>
      <c r="B20" s="11"/>
      <c r="C20" s="6"/>
    </row>
    <row r="21" spans="1:3" x14ac:dyDescent="0.25">
      <c r="A21" s="45"/>
      <c r="B21" s="11"/>
      <c r="C21" s="6"/>
    </row>
    <row r="22" spans="1:3" x14ac:dyDescent="0.25">
      <c r="A22" s="45"/>
      <c r="B22" s="47" t="s">
        <v>108</v>
      </c>
      <c r="C22" s="48"/>
    </row>
    <row r="23" spans="1:3" x14ac:dyDescent="0.25">
      <c r="A23" s="45"/>
      <c r="B23" s="11"/>
      <c r="C23" s="16"/>
    </row>
    <row r="24" spans="1:3" x14ac:dyDescent="0.25">
      <c r="A24" s="5" t="s">
        <v>6</v>
      </c>
      <c r="B24" s="36" t="s">
        <v>141</v>
      </c>
      <c r="C24" s="36"/>
    </row>
    <row r="25" spans="1:3" x14ac:dyDescent="0.25">
      <c r="A25" s="5" t="s">
        <v>7</v>
      </c>
      <c r="B25" s="39" t="s">
        <v>141</v>
      </c>
      <c r="C25" s="40"/>
    </row>
    <row r="26" spans="1:3" x14ac:dyDescent="0.25">
      <c r="A26" s="5" t="s">
        <v>8</v>
      </c>
      <c r="B26" s="36" t="s">
        <v>141</v>
      </c>
      <c r="C26" s="36"/>
    </row>
    <row r="27" spans="1:3" x14ac:dyDescent="0.25">
      <c r="A27" s="5" t="s">
        <v>42</v>
      </c>
      <c r="B27" s="41" t="s">
        <v>143</v>
      </c>
      <c r="C27" s="42"/>
    </row>
    <row r="28" spans="1:3" x14ac:dyDescent="0.25">
      <c r="A28" s="5" t="s">
        <v>9</v>
      </c>
      <c r="B28" s="35" t="s">
        <v>144</v>
      </c>
      <c r="C28" s="35"/>
    </row>
    <row r="29" spans="1:3" x14ac:dyDescent="0.25">
      <c r="A29" s="5" t="s">
        <v>10</v>
      </c>
      <c r="B29" s="36" t="s">
        <v>145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7109375" customWidth="1"/>
    <col min="3" max="3" width="100.7109375" customWidth="1"/>
    <col min="4" max="16384" width="11.42578125" hidden="1"/>
  </cols>
  <sheetData>
    <row r="1" spans="1:3" ht="18.75" x14ac:dyDescent="0.25">
      <c r="A1" s="64" t="s">
        <v>40</v>
      </c>
      <c r="B1" s="64"/>
      <c r="C1" s="64"/>
    </row>
    <row r="2" spans="1:3" x14ac:dyDescent="0.25">
      <c r="A2" s="13" t="s">
        <v>25</v>
      </c>
      <c r="B2" s="65" t="s">
        <v>149</v>
      </c>
      <c r="C2" s="66"/>
    </row>
    <row r="3" spans="1:3" x14ac:dyDescent="0.25">
      <c r="A3" s="5" t="s">
        <v>11</v>
      </c>
      <c r="B3" s="36" t="str">
        <f>'GENERALES NOTA 322'!B2:C2</f>
        <v>25899310300120180044400</v>
      </c>
      <c r="C3" s="36"/>
    </row>
    <row r="4" spans="1:3" x14ac:dyDescent="0.25">
      <c r="A4" s="5" t="s">
        <v>0</v>
      </c>
      <c r="B4" s="36" t="str">
        <f>'GENERALES NOTA 322'!B3:C3</f>
        <v>JUZGADO PRIMERO CIVIL DEL CIRCUITO DE ZIPAQUIRA</v>
      </c>
      <c r="C4" s="36"/>
    </row>
    <row r="5" spans="1:3" x14ac:dyDescent="0.25">
      <c r="A5" s="5" t="s">
        <v>109</v>
      </c>
      <c r="B5" s="36" t="str">
        <f>'GENERALES NOTA 322'!B4:C4</f>
        <v>ALLIANZ SEGUROS S.A. Y OTROS</v>
      </c>
      <c r="C5" s="36"/>
    </row>
    <row r="6" spans="1:3" x14ac:dyDescent="0.25">
      <c r="A6" s="5" t="s">
        <v>1</v>
      </c>
      <c r="B6" s="36" t="str">
        <f>'GENERALES NOTA 322'!B5:C5</f>
        <v>HOLSAN S.A.S.</v>
      </c>
      <c r="C6" s="36"/>
    </row>
    <row r="7" spans="1:3" x14ac:dyDescent="0.25">
      <c r="A7" s="5" t="s">
        <v>110</v>
      </c>
      <c r="B7" s="36" t="str">
        <f>'GENERALES NOTA 322'!B6:C6</f>
        <v>DEMANDA DIRECTA</v>
      </c>
      <c r="C7" s="36"/>
    </row>
    <row r="8" spans="1:3" x14ac:dyDescent="0.25">
      <c r="A8" s="13" t="s">
        <v>26</v>
      </c>
      <c r="B8" s="36"/>
      <c r="C8" s="36"/>
    </row>
    <row r="9" spans="1:3" x14ac:dyDescent="0.25">
      <c r="A9" s="13" t="s">
        <v>27</v>
      </c>
      <c r="B9" s="36"/>
      <c r="C9" s="36"/>
    </row>
    <row r="10" spans="1:3" x14ac:dyDescent="0.25">
      <c r="A10" s="13" t="s">
        <v>77</v>
      </c>
      <c r="B10" s="65"/>
      <c r="C10" s="67"/>
    </row>
    <row r="11" spans="1:3" x14ac:dyDescent="0.25">
      <c r="A11" s="13" t="s">
        <v>116</v>
      </c>
      <c r="B11" s="65"/>
      <c r="C11" s="66"/>
    </row>
    <row r="12" spans="1:3" x14ac:dyDescent="0.25">
      <c r="A12" s="13" t="s">
        <v>60</v>
      </c>
      <c r="B12" s="39"/>
      <c r="C12" s="40"/>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2" t="s">
        <v>31</v>
      </c>
      <c r="B16" s="36"/>
      <c r="C16" s="36"/>
    </row>
    <row r="17" spans="1:3" x14ac:dyDescent="0.25">
      <c r="A17" s="63"/>
      <c r="B17" s="9" t="s">
        <v>39</v>
      </c>
      <c r="C17" s="10" t="s">
        <v>15</v>
      </c>
    </row>
    <row r="18" spans="1:3" x14ac:dyDescent="0.25">
      <c r="A18" s="63"/>
      <c r="B18" s="11"/>
      <c r="C18" s="11"/>
    </row>
    <row r="19" spans="1:3" x14ac:dyDescent="0.25">
      <c r="A19" s="63"/>
      <c r="B19" s="11"/>
      <c r="C19" s="11"/>
    </row>
    <row r="20" spans="1:3" x14ac:dyDescent="0.25">
      <c r="A20" s="63"/>
      <c r="B20" s="11"/>
      <c r="C20" s="11"/>
    </row>
    <row r="21" spans="1:3" x14ac:dyDescent="0.25">
      <c r="A21" s="13" t="s">
        <v>24</v>
      </c>
      <c r="B21" s="36"/>
      <c r="C21" s="36"/>
    </row>
    <row r="22" spans="1:3" x14ac:dyDescent="0.25">
      <c r="A22" s="13" t="s">
        <v>61</v>
      </c>
      <c r="B22" s="39"/>
      <c r="C22" s="40"/>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1" t="s">
        <v>64</v>
      </c>
      <c r="B27" s="61"/>
      <c r="C27" s="61"/>
    </row>
    <row r="28" spans="1:3" ht="14.85" customHeight="1" x14ac:dyDescent="0.25">
      <c r="A28" s="56" t="s">
        <v>37</v>
      </c>
      <c r="B28" s="57"/>
      <c r="C28" s="31"/>
    </row>
    <row r="29" spans="1:3" ht="14.85" customHeight="1" x14ac:dyDescent="0.25">
      <c r="A29" s="58" t="s">
        <v>36</v>
      </c>
      <c r="B29" s="59"/>
      <c r="C29" s="31"/>
    </row>
    <row r="30" spans="1:3" ht="14.85" customHeight="1" x14ac:dyDescent="0.25">
      <c r="A30" s="58" t="s">
        <v>35</v>
      </c>
      <c r="B30" s="59"/>
      <c r="C30" s="32"/>
    </row>
    <row r="31" spans="1:3" ht="14.85" customHeight="1" x14ac:dyDescent="0.25">
      <c r="A31" s="58" t="s">
        <v>13</v>
      </c>
      <c r="B31" s="59"/>
      <c r="C31" s="31"/>
    </row>
    <row r="32" spans="1:3" x14ac:dyDescent="0.25">
      <c r="A32" s="58" t="s">
        <v>14</v>
      </c>
      <c r="B32" s="59"/>
      <c r="C32" s="31"/>
    </row>
    <row r="33" spans="1:3" ht="14.85" customHeight="1" x14ac:dyDescent="0.25">
      <c r="A33" s="58" t="s">
        <v>34</v>
      </c>
      <c r="B33" s="59"/>
      <c r="C33" s="31"/>
    </row>
    <row r="34" spans="1:3" ht="14.85" customHeight="1" x14ac:dyDescent="0.25">
      <c r="A34" s="58" t="s">
        <v>94</v>
      </c>
      <c r="B34" s="59"/>
      <c r="C34" s="33"/>
    </row>
    <row r="35" spans="1:3" x14ac:dyDescent="0.25">
      <c r="A35" s="56" t="s">
        <v>106</v>
      </c>
      <c r="B35" s="57"/>
      <c r="C35" s="34"/>
    </row>
    <row r="36" spans="1:3" x14ac:dyDescent="0.25">
      <c r="A36" s="60" t="s">
        <v>88</v>
      </c>
      <c r="B36" s="60"/>
      <c r="C36" s="60"/>
    </row>
    <row r="37" spans="1:3" x14ac:dyDescent="0.25">
      <c r="A37" s="54" t="s">
        <v>89</v>
      </c>
      <c r="B37" s="54"/>
      <c r="C37" s="11"/>
    </row>
    <row r="38" spans="1:3" x14ac:dyDescent="0.25">
      <c r="A38" s="54" t="s">
        <v>90</v>
      </c>
      <c r="B38" s="54"/>
      <c r="C38" s="11"/>
    </row>
    <row r="39" spans="1:3" x14ac:dyDescent="0.25">
      <c r="A39" s="54" t="s">
        <v>91</v>
      </c>
      <c r="B39" s="54"/>
      <c r="C39" s="11"/>
    </row>
    <row r="40" spans="1:3" x14ac:dyDescent="0.25">
      <c r="A40" s="54" t="s">
        <v>92</v>
      </c>
      <c r="B40" s="54"/>
      <c r="C40" s="11"/>
    </row>
    <row r="41" spans="1:3" x14ac:dyDescent="0.25">
      <c r="A41" s="54" t="s">
        <v>93</v>
      </c>
      <c r="B41" s="54"/>
      <c r="C41" s="11"/>
    </row>
    <row r="42" spans="1:3" x14ac:dyDescent="0.25">
      <c r="A42" s="54" t="s">
        <v>95</v>
      </c>
      <c r="B42" s="54"/>
      <c r="C42" s="11"/>
    </row>
    <row r="43" spans="1:3" x14ac:dyDescent="0.25">
      <c r="A43" s="54" t="s">
        <v>96</v>
      </c>
      <c r="B43" s="54"/>
      <c r="C43" s="11"/>
    </row>
    <row r="44" spans="1:3" x14ac:dyDescent="0.25">
      <c r="A44" s="54" t="s">
        <v>97</v>
      </c>
      <c r="B44" s="54"/>
      <c r="C44" s="11"/>
    </row>
    <row r="45" spans="1:3" x14ac:dyDescent="0.25">
      <c r="A45" s="54" t="s">
        <v>98</v>
      </c>
      <c r="B45" s="54"/>
      <c r="C45" s="11"/>
    </row>
    <row r="46" spans="1:3" x14ac:dyDescent="0.25">
      <c r="A46" s="54" t="s">
        <v>99</v>
      </c>
      <c r="B46" s="54"/>
      <c r="C46" s="11"/>
    </row>
    <row r="47" spans="1:3" x14ac:dyDescent="0.25">
      <c r="A47" s="54" t="s">
        <v>100</v>
      </c>
      <c r="B47" s="54"/>
      <c r="C47" s="11"/>
    </row>
    <row r="48" spans="1:3" x14ac:dyDescent="0.25">
      <c r="A48" s="54" t="s">
        <v>101</v>
      </c>
      <c r="B48" s="54"/>
      <c r="C48" s="11"/>
    </row>
    <row r="49" spans="1:3" x14ac:dyDescent="0.25">
      <c r="A49" s="54" t="s">
        <v>102</v>
      </c>
      <c r="B49" s="54"/>
      <c r="C49" s="11"/>
    </row>
    <row r="50" spans="1:3" x14ac:dyDescent="0.25">
      <c r="A50" s="54" t="s">
        <v>103</v>
      </c>
      <c r="B50" s="54"/>
      <c r="C50" s="11"/>
    </row>
    <row r="51" spans="1:3" x14ac:dyDescent="0.25">
      <c r="A51" s="54" t="s">
        <v>104</v>
      </c>
      <c r="B51" s="54"/>
      <c r="C51" s="11"/>
    </row>
    <row r="52" spans="1:3" x14ac:dyDescent="0.25">
      <c r="A52" s="54" t="s">
        <v>105</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 sqref="B3:C3"/>
    </sheetView>
  </sheetViews>
  <sheetFormatPr baseColWidth="10" defaultColWidth="0" defaultRowHeight="15" x14ac:dyDescent="0.25"/>
  <cols>
    <col min="1" max="1" width="52.28515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43</v>
      </c>
      <c r="B1" s="64"/>
      <c r="C1" s="64"/>
    </row>
    <row r="2" spans="1:6" x14ac:dyDescent="0.25">
      <c r="A2" s="20" t="s">
        <v>25</v>
      </c>
      <c r="B2" s="72" t="s">
        <v>149</v>
      </c>
      <c r="C2" s="73"/>
    </row>
    <row r="3" spans="1:6" x14ac:dyDescent="0.25">
      <c r="A3" s="21" t="s">
        <v>11</v>
      </c>
      <c r="B3" s="74" t="str">
        <f>'GENERALES NOTA 322'!B2:C2</f>
        <v>25899310300120180044400</v>
      </c>
      <c r="C3" s="74"/>
    </row>
    <row r="4" spans="1:6" x14ac:dyDescent="0.25">
      <c r="A4" s="21" t="s">
        <v>0</v>
      </c>
      <c r="B4" s="74" t="str">
        <f>'GENERALES NOTA 322'!B3:C3</f>
        <v>JUZGADO PRIMERO CIVIL DEL CIRCUITO DE ZIPAQUIRA</v>
      </c>
      <c r="C4" s="74"/>
    </row>
    <row r="5" spans="1:6" x14ac:dyDescent="0.25">
      <c r="A5" s="21" t="s">
        <v>109</v>
      </c>
      <c r="B5" s="74" t="str">
        <f>'GENERALES NOTA 322'!B4:C4</f>
        <v>ALLIANZ SEGUROS S.A. Y OTROS</v>
      </c>
      <c r="C5" s="74"/>
    </row>
    <row r="6" spans="1:6" ht="14.85" customHeight="1" x14ac:dyDescent="0.25">
      <c r="A6" s="21" t="s">
        <v>1</v>
      </c>
      <c r="B6" s="74" t="str">
        <f>'GENERALES NOTA 322'!B5:C5</f>
        <v>HOLSAN S.A.S.</v>
      </c>
      <c r="C6" s="74"/>
    </row>
    <row r="7" spans="1:6" x14ac:dyDescent="0.25">
      <c r="A7" s="21" t="s">
        <v>110</v>
      </c>
      <c r="B7" s="74" t="str">
        <f>'GENERALES NOTA 322'!B6:C6</f>
        <v>DEMANDA DIRECTA</v>
      </c>
      <c r="C7" s="74"/>
    </row>
    <row r="8" spans="1:6" ht="30" x14ac:dyDescent="0.25">
      <c r="A8" s="21" t="s">
        <v>46</v>
      </c>
      <c r="B8" s="68">
        <f>'GENERALES NOTA 322'!B15:C15</f>
        <v>0</v>
      </c>
      <c r="C8" s="69"/>
    </row>
    <row r="9" spans="1:6" x14ac:dyDescent="0.25">
      <c r="A9" s="75" t="s">
        <v>47</v>
      </c>
      <c r="B9" s="76" t="s">
        <v>48</v>
      </c>
      <c r="C9" s="77"/>
    </row>
    <row r="10" spans="1:6" x14ac:dyDescent="0.25">
      <c r="A10" s="75"/>
      <c r="B10" s="22" t="s">
        <v>49</v>
      </c>
      <c r="C10" s="19">
        <f>'GENERALES NOTA 322'!C17</f>
        <v>0</v>
      </c>
    </row>
    <row r="11" spans="1:6" x14ac:dyDescent="0.25">
      <c r="A11" s="75"/>
      <c r="B11" s="22" t="s">
        <v>50</v>
      </c>
      <c r="C11" s="19">
        <f>'GENERALES NOTA 322'!C18</f>
        <v>0</v>
      </c>
    </row>
    <row r="12" spans="1:6" x14ac:dyDescent="0.25">
      <c r="A12" s="75"/>
      <c r="B12" s="76"/>
      <c r="C12" s="77"/>
    </row>
    <row r="13" spans="1:6" x14ac:dyDescent="0.25">
      <c r="A13" s="75"/>
      <c r="B13" s="22" t="s">
        <v>112</v>
      </c>
      <c r="C13" s="24"/>
    </row>
    <row r="14" spans="1:6" x14ac:dyDescent="0.25">
      <c r="A14" s="75"/>
      <c r="B14" s="22" t="s">
        <v>113</v>
      </c>
      <c r="C14" s="24"/>
      <c r="E14" t="s">
        <v>59</v>
      </c>
      <c r="F14" s="17">
        <v>0.7</v>
      </c>
    </row>
    <row r="15" spans="1:6" x14ac:dyDescent="0.25">
      <c r="A15" s="23" t="s">
        <v>44</v>
      </c>
      <c r="B15" s="72" t="s">
        <v>128</v>
      </c>
      <c r="C15" s="73"/>
    </row>
    <row r="16" spans="1:6" ht="15" customHeight="1" x14ac:dyDescent="0.25">
      <c r="A16" s="21" t="s">
        <v>45</v>
      </c>
      <c r="B16" s="70" t="s">
        <v>148</v>
      </c>
      <c r="C16" s="71"/>
    </row>
    <row r="17" spans="1:3" ht="28.5" customHeight="1" x14ac:dyDescent="0.25">
      <c r="A17" s="14" t="s">
        <v>52</v>
      </c>
      <c r="B17" s="80">
        <f>((C19+C20+C22+C23)-C26)*C25*C27</f>
        <v>0</v>
      </c>
      <c r="C17" s="80"/>
    </row>
    <row r="18" spans="1:3" x14ac:dyDescent="0.25">
      <c r="A18" s="23" t="s">
        <v>53</v>
      </c>
      <c r="B18" s="78"/>
      <c r="C18" s="79"/>
    </row>
    <row r="19" spans="1:3" x14ac:dyDescent="0.25">
      <c r="A19" s="86"/>
      <c r="B19" s="22" t="s">
        <v>49</v>
      </c>
      <c r="C19" s="19"/>
    </row>
    <row r="20" spans="1:3" x14ac:dyDescent="0.25">
      <c r="A20" s="87"/>
      <c r="B20" s="22" t="s">
        <v>50</v>
      </c>
      <c r="C20" s="19">
        <v>0</v>
      </c>
    </row>
    <row r="21" spans="1:3" x14ac:dyDescent="0.25">
      <c r="A21" s="87"/>
      <c r="B21" s="76" t="s">
        <v>51</v>
      </c>
      <c r="C21" s="77"/>
    </row>
    <row r="22" spans="1:3" x14ac:dyDescent="0.25">
      <c r="A22" s="87"/>
      <c r="B22" s="22" t="s">
        <v>112</v>
      </c>
      <c r="C22" s="19">
        <v>0</v>
      </c>
    </row>
    <row r="23" spans="1:3" ht="45" x14ac:dyDescent="0.25">
      <c r="A23" s="87"/>
      <c r="B23" s="22" t="s">
        <v>114</v>
      </c>
      <c r="C23" s="19">
        <v>0</v>
      </c>
    </row>
    <row r="24" spans="1:3" x14ac:dyDescent="0.25">
      <c r="A24" s="87"/>
      <c r="B24" s="76" t="s">
        <v>115</v>
      </c>
      <c r="C24" s="77"/>
    </row>
    <row r="25" spans="1:3" x14ac:dyDescent="0.25">
      <c r="A25" s="25"/>
      <c r="B25" s="22" t="s">
        <v>127</v>
      </c>
      <c r="C25" s="26"/>
    </row>
    <row r="26" spans="1:3" x14ac:dyDescent="0.25">
      <c r="A26" s="27"/>
      <c r="B26" s="22" t="s">
        <v>116</v>
      </c>
      <c r="C26" s="28">
        <v>0</v>
      </c>
    </row>
    <row r="27" spans="1:3" x14ac:dyDescent="0.25">
      <c r="A27" s="27"/>
      <c r="B27" s="22" t="s">
        <v>135</v>
      </c>
      <c r="C27" s="26"/>
    </row>
    <row r="28" spans="1:3" x14ac:dyDescent="0.25">
      <c r="A28" s="18" t="s">
        <v>107</v>
      </c>
      <c r="B28" s="80">
        <f>IFERROR(B17*(VLOOKUP(B15,Hoja2!$G$1:$H$6,2,0)),16666)</f>
        <v>0</v>
      </c>
      <c r="C28" s="80"/>
    </row>
    <row r="29" spans="1:3" ht="30" x14ac:dyDescent="0.25">
      <c r="A29" s="21" t="s">
        <v>54</v>
      </c>
      <c r="B29" s="81" t="s">
        <v>146</v>
      </c>
      <c r="C29" s="82"/>
    </row>
    <row r="30" spans="1:3" ht="30" x14ac:dyDescent="0.25">
      <c r="A30" s="21" t="s">
        <v>55</v>
      </c>
      <c r="B30" s="83" t="s">
        <v>147</v>
      </c>
      <c r="C30" s="84"/>
    </row>
    <row r="31" spans="1:3" ht="18.75" x14ac:dyDescent="0.25">
      <c r="A31" s="29" t="s">
        <v>117</v>
      </c>
      <c r="B31" s="29"/>
      <c r="C31" s="29"/>
    </row>
    <row r="32" spans="1:3" x14ac:dyDescent="0.25">
      <c r="A32" s="30" t="s">
        <v>118</v>
      </c>
      <c r="B32" s="85"/>
      <c r="C32" s="85"/>
    </row>
    <row r="33" spans="1:3" x14ac:dyDescent="0.25">
      <c r="A33" s="30" t="s">
        <v>119</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7109375" hidden="1"/>
  </cols>
  <sheetData>
    <row r="1" spans="1:3" ht="18.75" x14ac:dyDescent="0.25">
      <c r="A1" s="64" t="s">
        <v>56</v>
      </c>
      <c r="B1" s="64"/>
      <c r="C1" s="64"/>
    </row>
    <row r="2" spans="1:3" ht="17.100000000000001" customHeight="1" x14ac:dyDescent="0.25">
      <c r="A2" s="13" t="s">
        <v>25</v>
      </c>
      <c r="B2" s="65" t="str">
        <f>'[2]AUTOS NOTA 321'!B2:C2</f>
        <v xml:space="preserve">SINIESTRO   LEGIS </v>
      </c>
      <c r="C2" s="66"/>
    </row>
    <row r="3" spans="1:3" ht="16.350000000000001" customHeight="1" x14ac:dyDescent="0.25">
      <c r="A3" s="5" t="s">
        <v>11</v>
      </c>
      <c r="B3" s="36" t="str">
        <f>'GENERALES NOTA 322'!B2:C2</f>
        <v>25899310300120180044400</v>
      </c>
      <c r="C3" s="36"/>
    </row>
    <row r="4" spans="1:3" x14ac:dyDescent="0.25">
      <c r="A4" s="5" t="s">
        <v>0</v>
      </c>
      <c r="B4" s="36" t="str">
        <f>'GENERALES NOTA 322'!B3:C3</f>
        <v>JUZGADO PRIMERO CIVIL DEL CIRCUITO DE ZIPAQUIRA</v>
      </c>
      <c r="C4" s="36"/>
    </row>
    <row r="5" spans="1:3" ht="29.1" customHeight="1" x14ac:dyDescent="0.25">
      <c r="A5" s="5" t="s">
        <v>109</v>
      </c>
      <c r="B5" s="36" t="str">
        <f>'GENERALES NOTA 322'!B4:C4</f>
        <v>ALLIANZ SEGUROS S.A. Y OTROS</v>
      </c>
      <c r="C5" s="36"/>
    </row>
    <row r="6" spans="1:3" x14ac:dyDescent="0.25">
      <c r="A6" s="5" t="s">
        <v>1</v>
      </c>
      <c r="B6" s="36" t="str">
        <f>'GENERALES NOTA 322'!B5:C5</f>
        <v>HOLSAN S.A.S.</v>
      </c>
      <c r="C6" s="36"/>
    </row>
    <row r="7" spans="1:3" ht="43.5" customHeight="1" x14ac:dyDescent="0.25">
      <c r="A7" s="5" t="s">
        <v>110</v>
      </c>
      <c r="B7" s="36" t="str">
        <f>'GENERALES NOTA 322'!B6:C6</f>
        <v>DEMANDA DIRECTA</v>
      </c>
      <c r="C7" s="36"/>
    </row>
    <row r="8" spans="1:3" x14ac:dyDescent="0.25">
      <c r="A8" s="5" t="s">
        <v>121</v>
      </c>
      <c r="B8" s="36"/>
      <c r="C8" s="36"/>
    </row>
    <row r="9" spans="1:3" x14ac:dyDescent="0.25">
      <c r="A9" s="15" t="s">
        <v>53</v>
      </c>
      <c r="B9" s="88"/>
      <c r="C9" s="88"/>
    </row>
    <row r="10" spans="1:3" x14ac:dyDescent="0.25">
      <c r="A10" s="15" t="s">
        <v>122</v>
      </c>
      <c r="B10" s="36"/>
      <c r="C10" s="36"/>
    </row>
    <row r="11" spans="1:3" ht="30" x14ac:dyDescent="0.25">
      <c r="A11" s="15" t="s">
        <v>123</v>
      </c>
      <c r="B11" s="89"/>
      <c r="C11" s="55"/>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28515625" bestFit="1" customWidth="1"/>
    <col min="5" max="5" width="42.71093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Gustavo Fernandez</cp:lastModifiedBy>
  <dcterms:created xsi:type="dcterms:W3CDTF">2020-12-07T14:41:17Z</dcterms:created>
  <dcterms:modified xsi:type="dcterms:W3CDTF">2024-05-02T21:39:05Z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