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angie\Downloads\"/>
    </mc:Choice>
  </mc:AlternateContent>
  <xr:revisionPtr revIDLastSave="0" documentId="13_ncr:1_{A10890DF-78CB-47E5-A53F-3FBF37954DFB}" xr6:coauthVersionLast="47" xr6:coauthVersionMax="47" xr10:uidLastSave="{00000000-0000-0000-0000-000000000000}"/>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<sst xmlns="http://schemas.openxmlformats.org/spreadsheetml/2006/main" count="245" uniqueCount="174">
  <si>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</si>
  <si>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</si>
  <si>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</si>
  <si>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</si>
  <si>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</si>
  <si>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</si>
  <si>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</si>
  <si>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</si>
  <si>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</si>
  <si>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</si>
  <si>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</si>
  <si>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</si>
  <si>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</si>
  <si>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</si>
  <si>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</si>
  <si>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</si>
  <si>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</si>
  <si>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</si>
  <si>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</si>
  <si>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</si>
  <si>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</si>
  <si>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</si>
  <si>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</si>
  <si>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</si>
  <si>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</si>
  <si>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</si>
  <si>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</si>
  <si>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</si>
  <si>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</si>
  <si>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</si>
  <si>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</si>
  <si>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</si>
  <si>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</si>
  <si>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</si>
  <si>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</si>
  <si>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</si>
  <si>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</si>
  <si>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</si>
  <si>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</si>
  <si>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</si>
  <si>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</si>
  <si>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</si>
  <si>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</si>
  <si>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</si>
  <si>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</si>
  <si>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</si>
  <si>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</si>
  <si>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</si>
  <si>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</si>
  <si>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</si>
  <si>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</si>
  <si>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</si>
  <si>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</si>
  <si>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</si>
  <si>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</si>
  <si>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</si>
  <si>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</si>
  <si>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</si>
  <si>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</si>
  <si>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</si>
  <si>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</si>
  <si>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</si>
  <si>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</si>
  <si>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</si>
  <si>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</si>
  <si>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</si>
  <si>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</si>
  <si>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</si>
  <si>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</si>
  <si>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</si>
  <si>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</si>
  <si>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</si>
  <si>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</si>
  <si>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</si>
  <si>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</si>
  <si>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</si>
  <si>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</si>
  <si>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</si>
  <si>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</si>
  <si>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</si>
  <si>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</si>
  <si>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</si>
  <si>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</si>
  <si>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</si>
  <si>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</si>
  <si>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</si>
  <si>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</si>
  <si>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</si>
  <si>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</si>
  <si>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</si>
  <si>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</si>
  <si>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</si>
  <si>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</si>
  <si>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</si>
  <si>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</si>
  <si>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</si>
  <si>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</si>
  <si>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</si>
  <si>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</si>
  <si>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</si>
  <si>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</si>
  <si>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</si>
  <si>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</si>
  <si>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</si>
  <si>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</si>
  <si>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</si>
  <si>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</si>
  <si>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</si>
  <si>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</si>
  <si>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</si>
  <si>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</si>
  <si>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</si>
  <si>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</si>
  <si>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</si>
  <si>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</si>
  <si>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</si>
  <si>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</si>
  <si>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</si>
  <si>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</si>
  <si>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</si>
  <si>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</si>
  <si>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</si>
  <si>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</si>
  <si>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</si>
  <si>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</si>
  <si>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</si>
  <si>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</si>
  <si>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</si>
  <si>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</si>
  <si>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</si>
  <si>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</si>
  <si>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</si>
  <si>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</si>
  <si>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</si>
  <si>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</si>
  <si>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</si>
  <si>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</si>
  <si>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</si>
  <si>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</si>
  <si>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</si>
  <si>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</si>
  <si>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</si>
  <si>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</si>
  <si>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</si>
  <si>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</si>
  <si>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</si>
  <si>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</si>
  <si>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</si>
  <si>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</si>
  <si>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</si>
  <si>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</si>
  <si>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</si>
  <si>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</si>
  <si>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</si>
  <si>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</si>
  <si>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</si>
  <si>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</si>
  <si>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11001400304920210067300</t>
  </si>
  <si>
    <t>JUZGADO 49 CIVIL MUNICIPAL DE BOGOTÁ D.C.</t>
  </si>
  <si>
    <t>AW COMPANY S.A.S.</t>
  </si>
  <si>
    <t>N/A</t>
  </si>
  <si>
    <r>
      <rPr>
        <b/>
        <sz val="11"/>
        <color theme="1"/>
        <rFont val="Calibri"/>
        <family val="2"/>
        <scheme val="minor"/>
      </rPr>
      <t>1.</t>
    </r>
    <r>
      <rPr>
        <sz val="11"/>
        <color theme="1"/>
        <rFont val="Calibri"/>
        <family val="2"/>
        <scheme val="minor"/>
      </rPr>
      <t xml:space="preserve"> Aduce la parte demandante que el día 04 de junio de 2019 en Puerto Gaitán (Meta), el vehiculo de placas SSY122 de propiedad de Diego Andres Pinto Santander, conducido por José Edilberto Ruiza Lara y vinculado a la empresa AUTOTANQUES DE COLOMBIA S.A.S. se vio involucrado en un accidente de transito con el vehiculo de placas TLZ243 vinculado a la compañía AW COMPANY S.A.S. por imprudencia del conductor de AUTOTANQUES S.A.S.
</t>
    </r>
    <r>
      <rPr>
        <b/>
        <sz val="11"/>
        <color theme="1"/>
        <rFont val="Calibri"/>
        <family val="2"/>
        <scheme val="minor"/>
      </rPr>
      <t>2.</t>
    </r>
    <r>
      <rPr>
        <sz val="11"/>
        <color theme="1"/>
        <rFont val="Calibri"/>
        <family val="2"/>
        <scheme val="minor"/>
      </rPr>
      <t xml:space="preserve"> El siniestro fue reportado por AW COMPANY S.A.S. a ALLIANZ SEGUROS S.A., de conformidad con la Póliza tomada por AUTOTANQUES DE COLOMBIA S.A.S., en donde se aseguró los daños ocasionados por el vehiculo de placas SSY122.
</t>
    </r>
    <r>
      <rPr>
        <b/>
        <sz val="11"/>
        <color theme="1"/>
        <rFont val="Calibri"/>
        <family val="2"/>
        <scheme val="minor"/>
      </rPr>
      <t>3.</t>
    </r>
    <r>
      <rPr>
        <sz val="11"/>
        <color theme="1"/>
        <rFont val="Calibri"/>
        <family val="2"/>
        <scheme val="minor"/>
      </rPr>
      <t xml:space="preserve"> Indica la actora que ALLIANZ SEGUROS S.A. manifestó que reconoceria la suma de $16.000.000 a modo de indemnización, suma que no fue aceptada.</t>
    </r>
  </si>
  <si>
    <t>DIEGO ANDRES PINTO SANTANDER</t>
  </si>
  <si>
    <t>SSY122</t>
  </si>
  <si>
    <t>022309698 / 1</t>
  </si>
  <si>
    <t>05/08/2018 - 04/08/2019</t>
  </si>
  <si>
    <t>X</t>
  </si>
  <si>
    <t>SINIESTRO 80972467 - LEGIS APJ31167</t>
  </si>
  <si>
    <t>Intereses Moratorios</t>
  </si>
  <si>
    <t>La contingencia se califica como PROBABLE por las siguientes razones: 
La Póliza de Seguro de Autos Colectivo No. 022309698/1 cuyo asegurado es la sociedad AUTOTANQUES DE COLOMBIA S.A.S., presta cobertura material y temporal, de conformidad con los hechos y pretensiones expuestas en el líbelo de la demanda. Frente a la cobertura temporal, debe señalarse que los hechos, es decir, el accidente de tránsito en el que resultó involucrado el vehículo de placas SSY112 (vehículo asegurado) y el vehículo de placas TLZ243, ocurrió el día 04 de junio de 2019, es decir, dentro de la vigencia de la Póliza comprendida entre el entre el 05 de agosto de 2018 y el 04 de agosto de 2019. Aunado a ello, presta cobertura material en tanto ampara la responsabilidad civil extracontractual, pretensión que se le endilga al asegurado. 
Por otro lado, frente a la responsabilidad del asegurado, debe decirse que las causas del accidente de tránsito en el que resultó averiado el vehículo de placas TLZ243, son imputables al actuar de los dos conductores, esto es, tanto al conductor del vehículo de placas TLZ243 como al vehículo de placas SSY112 (vehículo asegurado). Lo anterior, por cuanto de conformidad con el Informe Policial de Accidente de Tránsito, no se identificó a cuál de los dos vehículos se les imputó la codificación No. 112 "Desobedecer señales o normas de tránsito" y la No. 116 "Exceso de velocidad" por lo que se infiere que los dos vehículos tuvieron responsabilidad en el accidente objeto de litigio. Circunstancia que se acredita con lo diagramado en el Croquis, en el que se observa que ambos vehículos se encontraban invadiendo el carril contrario. De manera que en este proceso nos encontramos ante una concurrencia de culpas.
Lo esgrimido sin perjuicio del carácter contingente del proceso.</t>
  </si>
  <si>
    <t>EXCEPCIONES DE FONDO FRENTE A LA DEMANDA
A. EXCEPCIONES DE FONDO FRENTE A LA RESPONSABILIDAD
1. FALTA DE LEGITIMACIÓN EN LA CAUSA POR ACTIVA POR PARTE DE AW COMPANY S.A.S.
2. EXIMENTE DE LA RESPONSABILIDAD DE LOS DEMANDANDOS POR CONFIGURARSE LA CAUSAL “HECHO EXCLUSIVO DE LA VICTIMA” o “EL HECHO DE UN TERCERO”.
3. INEXISTENCIA DE RESPONSABILIDAD A CARGO DE LOS DEMANDADOS POR LA FALTA DE ACREDITACIÓN DEL NEXO CAUSAL.
4. REDUCCIÓN DE LA EVENTUAL INDEMNIZACIÓN COMO CONSECUENCIA DE LA INCIDENCIA DE LA CONDUCTA DEL SEÑOR HERNAN PADILLA CESPEDES COMO DEPENDIENTE DE LA DEMANDANTE EN LA PRODUCCIÓN DEL DAÑO.
5. IMPROCEDENCIA Y FALTA ABSOLUTA DE PRUEBA DEL DAÑO EMERGENTE.
6. IMPROCEDENCIA DEL RECONOCIMIENTO DEL DAÑO MORAL A FAVOR DE PERSONAS JURÍDICAS POR DAÑOS MATERIALES.
7. GENÉRICA O INNOMINADA.
B. EXCEPCIONES DE FONDO FRENTE AL CONTRATO DE SEGURO
1. INEXISTENCIA DE OBLIGACIÓN DE INDEMNIZAR A CARGO DE ALLIANZ SEGUROS S.A. POR INCUMPLIMIENTO DE LAS CARGAS DEL ARTÍCULO 1077 DEL CÓDIGO DE COMERCIO.
2. PRESCRIPCIÓN ORDINARIA DE LA ACCIÓN DERIVADA DEL CONTRATO DE SEGURO.
3. RIESGOS EXPRESAMENTE EXCLUIDOS EN LA PÓLIZA DE SEGURO AUTO COLECTIVO PESADOS No. 022309698/1.
4. SUJECIÓN A LAS CONDICIONES PARTICULARES Y GENERALES DEL CONTRATO DE SEGURO, EL CLAUSULADO Y LOS AMPAROS.
5. CARÁCTER MERAMENTE INDEMNIZATORIO DE LOS CONTRATOS DE SEGURO.
6. EN CUALQUIER CASO, DE NINGUNA FORMA SE PODRÁ EXCEDER EL LÍMITE DEL VALOR ASEGURADO.
7. DISPONIBILIDAD DEL VALOR ASEGURADO.
8. DEDUCIBLE PACTADO EN LA PÓLIZA DE SEGURO.
9. GENERICA O INNOMINADA Y OTRAS.
EXCEPCIONES FRENTE AL LLAMAMIENTO EN GARANTÍA
1. EL CONTRATO DE SEGURO INSTRUMENTALIZADO MEDIANTE LA PÓLIZA 021761790/493 NO OFRECE COBERTURA PARA AUTOTANQUES DE COLOMBIA S.A.S.
2. PRESCRIPCIÓN DE LA ACCIÓN DERIVADA DEL CONTRATO DE SEGURO. 
3. NO EXISTE OBLIGACIÓN INDEMNIZATORIA A CARGO DE ALLIANZ SEGUROS S.A., TODA VEZ QUE NO SE HA REALIZADO EL RIESGO ASEGURADO.
4. RIESGOS EXPRESAMENTE EXCLUIDOS EN LA PÓLIZA DE SEGURO AUTO COLECTIVO PESADOS No. 022309698/1.
5. CARÁCTER MERAMENTE INDEMNIZATORIO DE LOS CONTRATOS DE SEGURO.
6. EN CUALQUIER CASO, DE NINGUNA FORMA SE PODRÁ EXCEDER EL LÍMITE DEL VALOR ASEGURADO.
7. SUJECIÓN A LAS CONDICIONES PARTICULARES Y GENERALES DEL CONTRATO DE SEGURO, EL CLAUSULADO Y LOS AMPAROS.
8. DISPONIBILIDAD DEL VALOR ASEGURADO.
9. DEDUCIBLE PACTADO EN LA PÓLIZA DE SEGURO.
10. GENÉRICA O INNOMINADA Y OTRAS.</t>
  </si>
  <si>
    <t>ALLIANZ SEGUROS S.A. - AUTOTANQUES DE COLOMBIA S.A.S. - DIEGO ANDRES PINTO SANTANDER - JOSE EDILBERTO RUIZ LARA</t>
  </si>
  <si>
    <t>022309698/1</t>
  </si>
  <si>
    <t>Como liquidación objetiva de las pretensiones se estima un monto de $3.251.636.
1. Daño emergente: Con ocasión al valor en la reparación del vehículo de placas TLZ243 de propiedad de la sociedad AW COMPANY S.A.S., se tendrá en cuenta la suma de $3.220.606 por concepto de deducible que tuvo que pagar la parte actora. En igual medida se reconocerá la suma de $1.531.030 por concepto de la grúa que transportó al vehículo de placas TLZ243. Como quiera que esa es la suma que se encuentra acreditada con las documentales aportadas en la demanda. No se reconoce suma alguna por concepto de reemplazo de vehículo para cumplir con el contrato toda vez que no se acreditó en ninguna medida que dichas facturas correspondieran a valores cubiertos por la parte demandante para pago de vehículos de reemplazo para transporte.
2. Daño moral: No se reconocerá suma alguna por concepto de daño moral, comoquiera que la doctrina y la jurisprudencia han sido enfáticas en indicar que es jurídicamente inviable imponer condena alguna tendiente al pago por concepto de esta tipología de perjuicio a favor de entes sin posibilidad de sentir aflicción como es una sociedad, que pese a reconocérsele personalidad jurídica por una ficción legal, ello no implica que sea susceptible de experimentar dolor o congoja, elementos inherentes al daño inmaterial.
3. Intereses moratorios: De conformidad con la Sentencia SC1947 del 26 de mayo de 2021, los mismos solo spodrían empezar a causarse hasta que el fallo judicial brinde certeza sobre la obligación.
4. Deducible: A la suma de $4.751.636 se le descuenta el valor de $1.500.000 por concepto de deducible para el amparo de 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</si>
</sst>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164" formatCode="&quot;$&quot;\ #,##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7" borderId="1" xfId="0" applyNumberForma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14" fontId="0" fillId="0" borderId="2" xfId="0" applyNumberFormat="1" applyBorder="1" applyAlignment="1">
      <alignment horizontal="left" vertical="top"/>
    </xf>
    <xf numFmtId="14" fontId="0" fillId="0" borderId="15" xfId="0" applyNumberFormat="1" applyBorder="1" applyAlignment="1">
      <alignment horizontal="left"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6" fontId="0" fillId="0" borderId="1" xfId="0" applyNumberFormat="1" applyBorder="1" applyAlignment="1">
      <alignment horizontal="justify"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NumberFormat="1" applyFont="1" applyBorder="1" applyAlignment="1">
      <alignment horizontal="center" vertical="top"/>
    </xf>
    <xf numFmtId="164" fontId="0" fillId="0" borderId="3" xfId="1" applyNumberFormat="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51</xdr:row>
      <xdr:rowOff>0</xdr:rowOff>
    </xdr:from>
    <xdr:ext cx="11379067" cy="4407596"/>
    <xdr:pic>
      <xdr:nvPicPr>
        <xdr:cNvPr id="2" name="Imagen 1" descr="Interfaz de usuario gráfica, Aplicación&#10;&#10;Descripción generada automáticamente">
          <a:extLst>
            <a:ext uri="{FF2B5EF4-FFF2-40B4-BE49-F238E27FC236}">
              <a16:creationId xmlns:a16="http://schemas.microsoft.com/office/drawing/2014/main" id="{6AA8554D-EEAF-4A69-9729-AA78ACD5D284}"/>
            </a:ext>
          </a:extLst>
        </xdr:cNvPr>
        <xdr:cNvPicPr>
          <a:picLocks noChangeAspect="1"/>
        </xdr:cNvPicPr>
      </xdr:nvPicPr>
      <xdr:blipFill>
        <a:blip xmlns:r="http://schemas.openxmlformats.org/officeDocument/2006/relationships" r:embed="rId1"/>
        <a:stretch>
          <a:fillRect/>
        </a:stretch>
      </xdr:blipFill>
      <xdr:spPr>
        <a:xfrm>
          <a:off x="0" y="9455150"/>
          <a:ext cx="11379067" cy="44075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Normal="100" workbookViewId="0">
      <selection activeCell="B34" sqref="B34:C34"/>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54" t="s">
        <v>0</v>
      </c>
      <c r="B1" s="54"/>
      <c r="C1" s="54"/>
    </row>
    <row r="2" spans="1:3" ht="14.5" customHeight="1" x14ac:dyDescent="0.35">
      <c r="A2" s="5" t="s">
        <v>1</v>
      </c>
      <c r="B2" s="57" t="s">
        <v>157</v>
      </c>
      <c r="C2" s="58"/>
    </row>
    <row r="3" spans="1:3" ht="14.5" customHeight="1" x14ac:dyDescent="0.35">
      <c r="A3" s="5" t="s">
        <v>2</v>
      </c>
      <c r="B3" s="55" t="s">
        <v>158</v>
      </c>
      <c r="C3" s="56"/>
    </row>
    <row r="4" spans="1:3" ht="14.5" customHeight="1" x14ac:dyDescent="0.35">
      <c r="A4" s="5" t="s">
        <v>3</v>
      </c>
      <c r="B4" s="55" t="s">
        <v>171</v>
      </c>
      <c r="C4" s="56"/>
    </row>
    <row r="5" spans="1:3" ht="14.5" customHeight="1" x14ac:dyDescent="0.35">
      <c r="A5" s="5" t="s">
        <v>4</v>
      </c>
      <c r="B5" s="55" t="s">
        <v>159</v>
      </c>
      <c r="C5" s="56"/>
    </row>
    <row r="6" spans="1:3" ht="14.5" customHeight="1" x14ac:dyDescent="0.35">
      <c r="A6" s="5" t="s">
        <v>5</v>
      </c>
      <c r="B6" s="47" t="s">
        <v>121</v>
      </c>
      <c r="C6" s="47"/>
    </row>
    <row r="7" spans="1:3" ht="14.5" customHeight="1" x14ac:dyDescent="0.35">
      <c r="A7" s="27" t="s">
        <v>6</v>
      </c>
      <c r="B7" s="55" t="s">
        <v>148</v>
      </c>
      <c r="C7" s="56"/>
    </row>
    <row r="8" spans="1:3" ht="14.5" customHeight="1" x14ac:dyDescent="0.35">
      <c r="A8" s="28" t="s">
        <v>138</v>
      </c>
      <c r="B8" s="47" t="s">
        <v>160</v>
      </c>
      <c r="C8" s="47"/>
    </row>
    <row r="9" spans="1:3" ht="14.5" customHeight="1" x14ac:dyDescent="0.35">
      <c r="A9" s="28" t="s">
        <v>132</v>
      </c>
      <c r="B9" s="47" t="s">
        <v>160</v>
      </c>
      <c r="C9" s="47"/>
    </row>
    <row r="10" spans="1:3" ht="14.5" customHeight="1" x14ac:dyDescent="0.35">
      <c r="A10" s="28" t="s">
        <v>7</v>
      </c>
      <c r="B10" s="47" t="s">
        <v>160</v>
      </c>
      <c r="C10" s="47"/>
    </row>
    <row r="11" spans="1:3" ht="14.5" customHeight="1" x14ac:dyDescent="0.35">
      <c r="A11" s="29" t="s">
        <v>8</v>
      </c>
      <c r="B11" s="47" t="s">
        <v>160</v>
      </c>
      <c r="C11" s="47"/>
    </row>
    <row r="12" spans="1:3" ht="14.5" customHeight="1" x14ac:dyDescent="0.35">
      <c r="A12" s="5" t="s">
        <v>9</v>
      </c>
      <c r="B12" s="47" t="s">
        <v>160</v>
      </c>
      <c r="C12" s="47"/>
    </row>
    <row r="13" spans="1:3" ht="14.5" customHeight="1" x14ac:dyDescent="0.35">
      <c r="A13" s="5" t="s">
        <v>10</v>
      </c>
      <c r="B13" s="47" t="s">
        <v>160</v>
      </c>
      <c r="C13" s="47"/>
    </row>
    <row r="14" spans="1:3" ht="14.5" customHeight="1" x14ac:dyDescent="0.35">
      <c r="A14" s="5" t="s">
        <v>11</v>
      </c>
      <c r="B14" s="47" t="s">
        <v>160</v>
      </c>
      <c r="C14" s="47"/>
    </row>
    <row r="15" spans="1:3" ht="14.5" customHeight="1" x14ac:dyDescent="0.35">
      <c r="A15" s="5" t="s">
        <v>145</v>
      </c>
      <c r="B15" s="47" t="s">
        <v>160</v>
      </c>
      <c r="C15" s="47"/>
    </row>
    <row r="16" spans="1:3" ht="14.5" customHeight="1" x14ac:dyDescent="0.35">
      <c r="A16" s="5" t="s">
        <v>12</v>
      </c>
      <c r="B16" s="47" t="s">
        <v>160</v>
      </c>
      <c r="C16" s="47"/>
    </row>
    <row r="17" spans="1:3" ht="14.5" customHeight="1" x14ac:dyDescent="0.35">
      <c r="A17" s="5" t="s">
        <v>13</v>
      </c>
      <c r="B17" s="47" t="s">
        <v>160</v>
      </c>
      <c r="C17" s="47"/>
    </row>
    <row r="18" spans="1:3" ht="14.5" customHeight="1" x14ac:dyDescent="0.35">
      <c r="A18" s="5" t="s">
        <v>15</v>
      </c>
      <c r="B18" s="47" t="s">
        <v>160</v>
      </c>
      <c r="C18" s="47"/>
    </row>
    <row r="19" spans="1:3" ht="14.5" customHeight="1" x14ac:dyDescent="0.35">
      <c r="A19" s="5" t="s">
        <v>16</v>
      </c>
      <c r="B19" s="47" t="s">
        <v>160</v>
      </c>
      <c r="C19" s="47"/>
    </row>
    <row r="20" spans="1:3" ht="14.5" customHeight="1" x14ac:dyDescent="0.35">
      <c r="A20" s="5" t="s">
        <v>133</v>
      </c>
      <c r="B20" s="47" t="s">
        <v>160</v>
      </c>
      <c r="C20" s="47"/>
    </row>
    <row r="21" spans="1:3" ht="14.5" customHeight="1" x14ac:dyDescent="0.35">
      <c r="A21" s="5" t="s">
        <v>17</v>
      </c>
      <c r="B21" s="47" t="s">
        <v>160</v>
      </c>
      <c r="C21" s="47"/>
    </row>
    <row r="22" spans="1:3" ht="14.5" customHeight="1" x14ac:dyDescent="0.35">
      <c r="A22" s="28" t="s">
        <v>19</v>
      </c>
      <c r="B22" s="46">
        <v>43620</v>
      </c>
      <c r="C22" s="44"/>
    </row>
    <row r="23" spans="1:3" ht="14.5" customHeight="1" x14ac:dyDescent="0.35">
      <c r="A23" s="28" t="s">
        <v>20</v>
      </c>
      <c r="B23" s="46">
        <v>43710</v>
      </c>
      <c r="C23" s="46"/>
    </row>
    <row r="24" spans="1:3" ht="14.5" customHeight="1" x14ac:dyDescent="0.35">
      <c r="A24" s="28" t="s">
        <v>21</v>
      </c>
      <c r="B24" s="46">
        <v>43787</v>
      </c>
      <c r="C24" s="46"/>
    </row>
    <row r="25" spans="1:3" x14ac:dyDescent="0.35">
      <c r="A25" s="59" t="s">
        <v>147</v>
      </c>
      <c r="B25" s="44" t="s">
        <v>161</v>
      </c>
      <c r="C25" s="45"/>
    </row>
    <row r="26" spans="1:3" x14ac:dyDescent="0.35">
      <c r="A26" s="59"/>
      <c r="B26" s="45"/>
      <c r="C26" s="45"/>
    </row>
    <row r="27" spans="1:3" ht="100.5" customHeight="1" x14ac:dyDescent="0.35">
      <c r="A27" s="59"/>
      <c r="B27" s="45"/>
      <c r="C27" s="45"/>
    </row>
    <row r="28" spans="1:3" x14ac:dyDescent="0.35">
      <c r="A28" s="28" t="s">
        <v>23</v>
      </c>
      <c r="B28" s="45" t="s">
        <v>162</v>
      </c>
      <c r="C28" s="45"/>
    </row>
    <row r="29" spans="1:3" x14ac:dyDescent="0.35">
      <c r="A29" s="28" t="s">
        <v>24</v>
      </c>
      <c r="B29" s="49">
        <v>91523712</v>
      </c>
      <c r="C29" s="45"/>
    </row>
    <row r="30" spans="1:3" x14ac:dyDescent="0.35">
      <c r="A30" s="28" t="s">
        <v>25</v>
      </c>
      <c r="B30" s="45" t="s">
        <v>163</v>
      </c>
      <c r="C30" s="45"/>
    </row>
    <row r="31" spans="1:3" x14ac:dyDescent="0.35">
      <c r="A31" s="28" t="s">
        <v>134</v>
      </c>
      <c r="B31" s="45" t="s">
        <v>172</v>
      </c>
      <c r="C31" s="45"/>
    </row>
    <row r="32" spans="1:3" x14ac:dyDescent="0.35">
      <c r="A32" s="28" t="s">
        <v>26</v>
      </c>
      <c r="B32" s="52">
        <v>44673</v>
      </c>
      <c r="C32" s="53"/>
    </row>
    <row r="33" spans="1:3" x14ac:dyDescent="0.35">
      <c r="A33" s="5" t="s">
        <v>27</v>
      </c>
      <c r="B33" s="50">
        <v>45217</v>
      </c>
      <c r="C33" s="51"/>
    </row>
    <row r="34" spans="1:3" ht="43.5" x14ac:dyDescent="0.35">
      <c r="A34" s="5" t="s">
        <v>135</v>
      </c>
      <c r="B34" s="48">
        <v>45247</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1:C31"/>
    <mergeCell ref="B30:C30"/>
    <mergeCell ref="B29:C29"/>
    <mergeCell ref="B33:C33"/>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5" sqref="B15:C15"/>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0" t="s">
        <v>28</v>
      </c>
      <c r="B1" s="60"/>
      <c r="C1" s="60"/>
    </row>
    <row r="2" spans="1:3" ht="15.75" customHeight="1" x14ac:dyDescent="0.35">
      <c r="A2" s="20" t="s">
        <v>29</v>
      </c>
      <c r="B2" s="62" t="s">
        <v>167</v>
      </c>
      <c r="C2" s="63"/>
    </row>
    <row r="3" spans="1:3" s="2" customFormat="1" x14ac:dyDescent="0.35">
      <c r="A3" s="5" t="s">
        <v>1</v>
      </c>
      <c r="B3" s="47" t="str">
        <f>'AUTOS  NOTA 322'!B2:C2</f>
        <v>11001400304920210067300</v>
      </c>
      <c r="C3" s="47"/>
    </row>
    <row r="4" spans="1:3" s="2" customFormat="1" x14ac:dyDescent="0.35">
      <c r="A4" s="5" t="s">
        <v>2</v>
      </c>
      <c r="B4" s="47" t="str">
        <f>'AUTOS  NOTA 322'!B3:C3</f>
        <v>JUZGADO 49 CIVIL MUNICIPAL DE BOGOTÁ D.C.</v>
      </c>
      <c r="C4" s="47"/>
    </row>
    <row r="5" spans="1:3" s="2" customFormat="1" x14ac:dyDescent="0.35">
      <c r="A5" s="5" t="s">
        <v>3</v>
      </c>
      <c r="B5" s="47" t="str">
        <f>'AUTOS  NOTA 322'!B4:C4</f>
        <v>ALLIANZ SEGUROS S.A. - AUTOTANQUES DE COLOMBIA S.A.S. - DIEGO ANDRES PINTO SANTANDER - JOSE EDILBERTO RUIZ LARA</v>
      </c>
      <c r="C5" s="47"/>
    </row>
    <row r="6" spans="1:3" s="2" customFormat="1" x14ac:dyDescent="0.35">
      <c r="A6" s="5" t="s">
        <v>4</v>
      </c>
      <c r="B6" s="47" t="str">
        <f>'AUTOS  NOTA 322'!B5:C5</f>
        <v>AW COMPANY S.A.S.</v>
      </c>
      <c r="C6" s="47"/>
    </row>
    <row r="7" spans="1:3" s="2" customFormat="1" x14ac:dyDescent="0.35">
      <c r="A7" s="5" t="s">
        <v>5</v>
      </c>
      <c r="B7" s="47" t="str">
        <f>'AUTOS  NOTA 322'!B6:C6</f>
        <v>LLAMADA EN GARANTIA</v>
      </c>
      <c r="C7" s="47"/>
    </row>
    <row r="8" spans="1:3" s="2" customFormat="1" x14ac:dyDescent="0.35">
      <c r="A8" s="31" t="s">
        <v>119</v>
      </c>
      <c r="B8" s="47" t="str">
        <f>'AUTOS  NOTA 322'!B7:C8</f>
        <v>N/A</v>
      </c>
      <c r="C8" s="47"/>
    </row>
    <row r="9" spans="1:3" x14ac:dyDescent="0.35">
      <c r="A9" s="20" t="s">
        <v>30</v>
      </c>
      <c r="B9" s="47" t="s">
        <v>164</v>
      </c>
      <c r="C9" s="47"/>
    </row>
    <row r="10" spans="1:3" x14ac:dyDescent="0.35">
      <c r="A10" s="20" t="s">
        <v>22</v>
      </c>
      <c r="B10" s="47" t="s">
        <v>148</v>
      </c>
      <c r="C10" s="47"/>
    </row>
    <row r="11" spans="1:3" x14ac:dyDescent="0.35">
      <c r="A11" s="20" t="s">
        <v>31</v>
      </c>
      <c r="B11" s="77">
        <v>4000000000</v>
      </c>
      <c r="C11" s="78"/>
    </row>
    <row r="12" spans="1:3" x14ac:dyDescent="0.35">
      <c r="A12" s="20" t="s">
        <v>137</v>
      </c>
      <c r="B12" s="77">
        <v>1500000</v>
      </c>
      <c r="C12" s="78"/>
    </row>
    <row r="13" spans="1:3" x14ac:dyDescent="0.35">
      <c r="A13" s="20" t="s">
        <v>32</v>
      </c>
      <c r="B13" s="55" t="s">
        <v>94</v>
      </c>
      <c r="C13" s="56"/>
    </row>
    <row r="14" spans="1:3" x14ac:dyDescent="0.35">
      <c r="A14" s="20" t="s">
        <v>33</v>
      </c>
      <c r="B14" s="61" t="s">
        <v>165</v>
      </c>
      <c r="C14" s="47"/>
    </row>
    <row r="15" spans="1:3" x14ac:dyDescent="0.35">
      <c r="A15" s="20" t="s">
        <v>34</v>
      </c>
      <c r="B15" s="47" t="s">
        <v>35</v>
      </c>
      <c r="C15" s="47"/>
    </row>
    <row r="16" spans="1:3" x14ac:dyDescent="0.35">
      <c r="A16" s="20" t="s">
        <v>36</v>
      </c>
      <c r="B16" s="47" t="s">
        <v>35</v>
      </c>
      <c r="C16" s="47"/>
    </row>
    <row r="17" spans="1:3" x14ac:dyDescent="0.35">
      <c r="A17" s="79" t="s">
        <v>37</v>
      </c>
      <c r="B17" s="47"/>
      <c r="C17" s="47"/>
    </row>
    <row r="18" spans="1:3" x14ac:dyDescent="0.35">
      <c r="A18" s="80"/>
      <c r="B18" s="10" t="s">
        <v>39</v>
      </c>
      <c r="C18" s="10" t="s">
        <v>40</v>
      </c>
    </row>
    <row r="19" spans="1:3" x14ac:dyDescent="0.35">
      <c r="A19" s="80"/>
      <c r="B19" s="6" t="s">
        <v>144</v>
      </c>
      <c r="C19" s="6"/>
    </row>
    <row r="20" spans="1:3" x14ac:dyDescent="0.35">
      <c r="A20" s="80"/>
      <c r="B20" s="6"/>
      <c r="C20" s="6"/>
    </row>
    <row r="21" spans="1:3" x14ac:dyDescent="0.35">
      <c r="A21" s="81"/>
      <c r="B21" s="6"/>
      <c r="C21" s="6"/>
    </row>
    <row r="22" spans="1:3" x14ac:dyDescent="0.35">
      <c r="A22" s="20" t="s">
        <v>41</v>
      </c>
      <c r="B22" s="47" t="s">
        <v>45</v>
      </c>
      <c r="C22" s="47"/>
    </row>
    <row r="23" spans="1:3" x14ac:dyDescent="0.35">
      <c r="A23" s="20" t="s">
        <v>42</v>
      </c>
      <c r="B23" s="62" t="s">
        <v>45</v>
      </c>
      <c r="C23" s="63"/>
    </row>
    <row r="24" spans="1:3" x14ac:dyDescent="0.35">
      <c r="A24" s="20" t="s">
        <v>43</v>
      </c>
      <c r="B24" s="47" t="s">
        <v>106</v>
      </c>
      <c r="C24" s="47"/>
    </row>
    <row r="25" spans="1:3" x14ac:dyDescent="0.35">
      <c r="A25" s="20" t="s">
        <v>44</v>
      </c>
      <c r="B25" s="47" t="s">
        <v>35</v>
      </c>
      <c r="C25" s="47"/>
    </row>
    <row r="26" spans="1:3" x14ac:dyDescent="0.35">
      <c r="A26" s="20" t="s">
        <v>46</v>
      </c>
      <c r="B26" s="64">
        <v>16000000</v>
      </c>
      <c r="C26" s="47"/>
    </row>
    <row r="27" spans="1:3" x14ac:dyDescent="0.35">
      <c r="A27" s="19" t="s">
        <v>47</v>
      </c>
      <c r="B27" s="47" t="s">
        <v>45</v>
      </c>
      <c r="C27" s="47"/>
    </row>
    <row r="28" spans="1:3" x14ac:dyDescent="0.35">
      <c r="A28" s="65" t="s">
        <v>48</v>
      </c>
      <c r="B28" s="65"/>
      <c r="C28" s="65"/>
    </row>
    <row r="29" spans="1:3" x14ac:dyDescent="0.35">
      <c r="A29" s="75" t="s">
        <v>49</v>
      </c>
      <c r="B29" s="76"/>
      <c r="C29" s="11" t="s">
        <v>166</v>
      </c>
    </row>
    <row r="30" spans="1:3" x14ac:dyDescent="0.35">
      <c r="A30" s="75" t="s">
        <v>50</v>
      </c>
      <c r="B30" s="76"/>
      <c r="C30" s="11" t="s">
        <v>166</v>
      </c>
    </row>
    <row r="31" spans="1:3" x14ac:dyDescent="0.35">
      <c r="A31" s="75" t="s">
        <v>51</v>
      </c>
      <c r="B31" s="76"/>
      <c r="C31" s="12" t="s">
        <v>166</v>
      </c>
    </row>
    <row r="32" spans="1:3" x14ac:dyDescent="0.35">
      <c r="A32" s="75" t="s">
        <v>52</v>
      </c>
      <c r="B32" s="76"/>
      <c r="C32" s="11"/>
    </row>
    <row r="33" spans="1:3" x14ac:dyDescent="0.35">
      <c r="A33" s="75" t="s">
        <v>53</v>
      </c>
      <c r="B33" s="76"/>
      <c r="C33" s="11"/>
    </row>
    <row r="34" spans="1:3" x14ac:dyDescent="0.35">
      <c r="A34" s="75" t="s">
        <v>54</v>
      </c>
      <c r="B34" s="76"/>
      <c r="C34" s="13"/>
    </row>
    <row r="35" spans="1:3" x14ac:dyDescent="0.35">
      <c r="A35" s="66" t="s">
        <v>55</v>
      </c>
      <c r="B35" s="67"/>
      <c r="C35" s="14"/>
    </row>
    <row r="36" spans="1:3" x14ac:dyDescent="0.35">
      <c r="A36" s="66" t="s">
        <v>56</v>
      </c>
      <c r="B36" s="67"/>
      <c r="C36" s="15"/>
    </row>
    <row r="37" spans="1:3" x14ac:dyDescent="0.35">
      <c r="A37" s="68" t="s">
        <v>57</v>
      </c>
      <c r="B37" s="69"/>
      <c r="C37" s="15"/>
    </row>
    <row r="38" spans="1:3" x14ac:dyDescent="0.35">
      <c r="A38" s="70"/>
      <c r="B38" s="71"/>
      <c r="C38" s="15"/>
    </row>
    <row r="39" spans="1:3" x14ac:dyDescent="0.35">
      <c r="A39" s="72"/>
      <c r="B39" s="73"/>
      <c r="C39" s="15"/>
    </row>
    <row r="40" spans="1:3" x14ac:dyDescent="0.35">
      <c r="A40" s="74" t="s">
        <v>58</v>
      </c>
      <c r="B40" s="74"/>
      <c r="C40" s="74"/>
    </row>
    <row r="41" spans="1:3" x14ac:dyDescent="0.35">
      <c r="A41" s="17" t="s">
        <v>59</v>
      </c>
      <c r="B41" s="18"/>
      <c r="C41" s="15"/>
    </row>
    <row r="42" spans="1:3" x14ac:dyDescent="0.35">
      <c r="A42" s="66" t="s">
        <v>60</v>
      </c>
      <c r="B42" s="67"/>
      <c r="C42" s="15"/>
    </row>
    <row r="43" spans="1:3" x14ac:dyDescent="0.35">
      <c r="A43" s="66" t="s">
        <v>61</v>
      </c>
      <c r="B43" s="67"/>
      <c r="C43" s="15"/>
    </row>
    <row r="44" spans="1:3" x14ac:dyDescent="0.35">
      <c r="A44" s="17" t="s">
        <v>62</v>
      </c>
      <c r="B44" s="18"/>
      <c r="C44" s="15"/>
    </row>
    <row r="45" spans="1:3" x14ac:dyDescent="0.35">
      <c r="A45" s="17" t="s">
        <v>63</v>
      </c>
      <c r="B45" s="18"/>
      <c r="C45" s="15"/>
    </row>
    <row r="46" spans="1:3" x14ac:dyDescent="0.35">
      <c r="A46" s="66" t="s">
        <v>64</v>
      </c>
      <c r="B46" s="67"/>
      <c r="C46" s="15"/>
    </row>
    <row r="47" spans="1:3" x14ac:dyDescent="0.35">
      <c r="A47" s="17" t="s">
        <v>65</v>
      </c>
      <c r="B47" s="16"/>
      <c r="C47" s="15"/>
    </row>
    <row r="48" spans="1:3" x14ac:dyDescent="0.35">
      <c r="A48" s="66" t="s">
        <v>66</v>
      </c>
      <c r="B48" s="67"/>
      <c r="C48" s="15"/>
    </row>
    <row r="49" spans="1:3" x14ac:dyDescent="0.35">
      <c r="A49" s="66" t="s">
        <v>67</v>
      </c>
      <c r="B49" s="67"/>
      <c r="C49" s="15"/>
    </row>
    <row r="50" spans="1:3" x14ac:dyDescent="0.35">
      <c r="A50" s="66" t="s">
        <v>57</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41" sqref="A41"/>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60" t="s">
        <v>68</v>
      </c>
      <c r="B1" s="60"/>
      <c r="C1" s="60"/>
    </row>
    <row r="2" spans="1:9" ht="15" customHeight="1" x14ac:dyDescent="0.35">
      <c r="A2" s="35" t="s">
        <v>29</v>
      </c>
      <c r="B2" s="86" t="str">
        <f>'AUTOS NOTA 321'!B2:C2</f>
        <v>SINIESTRO 80972467 - LEGIS APJ31167</v>
      </c>
      <c r="C2" s="87"/>
    </row>
    <row r="3" spans="1:9" x14ac:dyDescent="0.35">
      <c r="A3" s="36" t="s">
        <v>1</v>
      </c>
      <c r="B3" s="90" t="str">
        <f>'AUTOS  NOTA 322'!B2:C2</f>
        <v>11001400304920210067300</v>
      </c>
      <c r="C3" s="90"/>
    </row>
    <row r="4" spans="1:9" x14ac:dyDescent="0.35">
      <c r="A4" s="36" t="s">
        <v>2</v>
      </c>
      <c r="B4" s="90" t="str">
        <f>'AUTOS  NOTA 322'!B3:C3</f>
        <v>JUZGADO 49 CIVIL MUNICIPAL DE BOGOTÁ D.C.</v>
      </c>
      <c r="C4" s="90"/>
    </row>
    <row r="5" spans="1:9" x14ac:dyDescent="0.35">
      <c r="A5" s="36" t="s">
        <v>3</v>
      </c>
      <c r="B5" s="90" t="str">
        <f>'AUTOS  NOTA 322'!B4:C4</f>
        <v>ALLIANZ SEGUROS S.A. - AUTOTANQUES DE COLOMBIA S.A.S. - DIEGO ANDRES PINTO SANTANDER - JOSE EDILBERTO RUIZ LARA</v>
      </c>
      <c r="C5" s="90"/>
    </row>
    <row r="6" spans="1:9" ht="15" customHeight="1" x14ac:dyDescent="0.35">
      <c r="A6" s="36" t="s">
        <v>4</v>
      </c>
      <c r="B6" s="90" t="str">
        <f>'AUTOS  NOTA 322'!B5:C5</f>
        <v>AW COMPANY S.A.S.</v>
      </c>
      <c r="C6" s="90"/>
    </row>
    <row r="7" spans="1:9" x14ac:dyDescent="0.35">
      <c r="A7" s="36" t="s">
        <v>5</v>
      </c>
      <c r="B7" s="90" t="str">
        <f>'AUTOS  NOTA 322'!B6:C6</f>
        <v>LLAMADA EN GARANTIA</v>
      </c>
      <c r="C7" s="90"/>
    </row>
    <row r="8" spans="1:9" x14ac:dyDescent="0.35">
      <c r="A8" s="38" t="s">
        <v>119</v>
      </c>
      <c r="B8" s="90" t="str">
        <f>'AUTOS  NOTA 322'!B7:C8</f>
        <v>N/A</v>
      </c>
      <c r="C8" s="90"/>
    </row>
    <row r="9" spans="1:9" ht="29" x14ac:dyDescent="0.35">
      <c r="A9" s="36" t="s">
        <v>69</v>
      </c>
      <c r="B9" s="84">
        <f>SUM(C11,C12,C14,C15,C17)</f>
        <v>106170868</v>
      </c>
      <c r="C9" s="85"/>
    </row>
    <row r="10" spans="1:9" x14ac:dyDescent="0.35">
      <c r="A10" s="91" t="s">
        <v>70</v>
      </c>
      <c r="B10" s="88" t="s">
        <v>71</v>
      </c>
      <c r="C10" s="89"/>
    </row>
    <row r="11" spans="1:9" x14ac:dyDescent="0.35">
      <c r="A11" s="91"/>
      <c r="B11" s="37" t="s">
        <v>73</v>
      </c>
      <c r="C11" s="32">
        <v>58451625</v>
      </c>
    </row>
    <row r="12" spans="1:9" x14ac:dyDescent="0.35">
      <c r="A12" s="91"/>
      <c r="B12" s="37" t="s">
        <v>168</v>
      </c>
      <c r="C12" s="32">
        <v>37719243</v>
      </c>
    </row>
    <row r="13" spans="1:9" x14ac:dyDescent="0.35">
      <c r="A13" s="91"/>
      <c r="B13" s="88" t="s">
        <v>74</v>
      </c>
      <c r="C13" s="89"/>
    </row>
    <row r="14" spans="1:9" x14ac:dyDescent="0.35">
      <c r="A14" s="91"/>
      <c r="B14" s="37" t="s">
        <v>116</v>
      </c>
      <c r="C14" s="40">
        <v>10000000</v>
      </c>
    </row>
    <row r="15" spans="1:9" x14ac:dyDescent="0.35">
      <c r="A15" s="91"/>
      <c r="B15" s="37" t="s">
        <v>117</v>
      </c>
      <c r="C15" s="40"/>
      <c r="E15" t="s">
        <v>75</v>
      </c>
      <c r="F15" s="22">
        <v>0.7</v>
      </c>
    </row>
    <row r="16" spans="1:9" x14ac:dyDescent="0.35">
      <c r="A16" s="91"/>
      <c r="B16" s="88" t="s">
        <v>76</v>
      </c>
      <c r="C16" s="89"/>
      <c r="E16" t="s">
        <v>77</v>
      </c>
      <c r="F16" s="23">
        <v>0.3</v>
      </c>
      <c r="I16" s="25"/>
    </row>
    <row r="17" spans="1:9" x14ac:dyDescent="0.35">
      <c r="A17" s="91"/>
      <c r="B17" s="37"/>
      <c r="C17" s="41"/>
      <c r="F17" s="26"/>
      <c r="I17" s="25"/>
    </row>
    <row r="18" spans="1:9" ht="23.25" customHeight="1" x14ac:dyDescent="0.35">
      <c r="A18" s="39" t="s">
        <v>78</v>
      </c>
      <c r="B18" s="86" t="s">
        <v>75</v>
      </c>
      <c r="C18" s="87"/>
    </row>
    <row r="19" spans="1:9" ht="58" x14ac:dyDescent="0.35">
      <c r="A19" s="36" t="s">
        <v>80</v>
      </c>
      <c r="B19" s="98" t="s">
        <v>169</v>
      </c>
      <c r="C19" s="99"/>
    </row>
    <row r="20" spans="1:9" ht="15" customHeight="1" x14ac:dyDescent="0.35">
      <c r="A20" s="21" t="s">
        <v>81</v>
      </c>
      <c r="B20" s="95">
        <f>((C22+C23+C25+C26+C30+C28+C32+C34+C29+C33)-C37)*C36*C38</f>
        <v>3251636</v>
      </c>
      <c r="C20" s="95"/>
    </row>
    <row r="21" spans="1:9" x14ac:dyDescent="0.35">
      <c r="A21" s="7" t="s">
        <v>82</v>
      </c>
      <c r="B21" s="100" t="s">
        <v>71</v>
      </c>
      <c r="C21" s="101"/>
    </row>
    <row r="22" spans="1:9" x14ac:dyDescent="0.35">
      <c r="A22" s="82"/>
      <c r="B22" s="37" t="s">
        <v>73</v>
      </c>
      <c r="C22" s="32">
        <v>4751636</v>
      </c>
    </row>
    <row r="23" spans="1:9" x14ac:dyDescent="0.35">
      <c r="A23" s="83"/>
      <c r="B23" s="37" t="s">
        <v>72</v>
      </c>
      <c r="C23" s="32"/>
    </row>
    <row r="24" spans="1:9" x14ac:dyDescent="0.35">
      <c r="A24" s="83"/>
      <c r="B24" s="88" t="s">
        <v>74</v>
      </c>
      <c r="C24" s="89"/>
    </row>
    <row r="25" spans="1:9" x14ac:dyDescent="0.35">
      <c r="A25" s="83"/>
      <c r="B25" s="37" t="s">
        <v>116</v>
      </c>
      <c r="C25" s="32">
        <v>0</v>
      </c>
    </row>
    <row r="26" spans="1:9" ht="29" customHeight="1" x14ac:dyDescent="0.35">
      <c r="A26" s="83"/>
      <c r="B26" s="37" t="s">
        <v>118</v>
      </c>
      <c r="C26" s="32">
        <v>0</v>
      </c>
    </row>
    <row r="27" spans="1:9" x14ac:dyDescent="0.35">
      <c r="A27" s="83"/>
      <c r="B27" s="88" t="s">
        <v>148</v>
      </c>
      <c r="C27" s="89"/>
    </row>
    <row r="28" spans="1:9" x14ac:dyDescent="0.35">
      <c r="A28" s="83"/>
      <c r="B28" s="37" t="s">
        <v>156</v>
      </c>
      <c r="C28" s="32">
        <v>0</v>
      </c>
    </row>
    <row r="29" spans="1:9" x14ac:dyDescent="0.35">
      <c r="A29" s="83"/>
      <c r="B29" s="37" t="s">
        <v>72</v>
      </c>
      <c r="C29" s="32">
        <v>0</v>
      </c>
    </row>
    <row r="30" spans="1:9" x14ac:dyDescent="0.35">
      <c r="A30" s="83"/>
      <c r="B30" s="37" t="s">
        <v>73</v>
      </c>
      <c r="C30" s="32">
        <v>0</v>
      </c>
    </row>
    <row r="31" spans="1:9" x14ac:dyDescent="0.35">
      <c r="A31" s="83"/>
      <c r="B31" s="88" t="s">
        <v>149</v>
      </c>
      <c r="C31" s="89"/>
    </row>
    <row r="32" spans="1:9" x14ac:dyDescent="0.35">
      <c r="A32" s="83"/>
      <c r="B32" s="37"/>
      <c r="C32" s="32"/>
    </row>
    <row r="33" spans="1:3" x14ac:dyDescent="0.35">
      <c r="A33" s="83"/>
      <c r="B33" s="37" t="s">
        <v>72</v>
      </c>
      <c r="C33" s="32">
        <v>0</v>
      </c>
    </row>
    <row r="34" spans="1:3" x14ac:dyDescent="0.35">
      <c r="A34" s="83"/>
      <c r="B34" s="37" t="s">
        <v>73</v>
      </c>
      <c r="C34" s="32">
        <v>0</v>
      </c>
    </row>
    <row r="35" spans="1:3" x14ac:dyDescent="0.35">
      <c r="A35" s="83"/>
      <c r="B35" s="88" t="s">
        <v>136</v>
      </c>
      <c r="C35" s="89"/>
    </row>
    <row r="36" spans="1:3" x14ac:dyDescent="0.35">
      <c r="A36" s="83"/>
      <c r="B36" s="37" t="s">
        <v>152</v>
      </c>
      <c r="C36" s="33">
        <v>1</v>
      </c>
    </row>
    <row r="37" spans="1:3" x14ac:dyDescent="0.35">
      <c r="A37" s="83"/>
      <c r="B37" s="37" t="s">
        <v>137</v>
      </c>
      <c r="C37" s="34">
        <v>1500000</v>
      </c>
    </row>
    <row r="38" spans="1:3" x14ac:dyDescent="0.35">
      <c r="A38" s="83"/>
      <c r="B38" s="37" t="s">
        <v>155</v>
      </c>
      <c r="C38" s="33">
        <v>1</v>
      </c>
    </row>
    <row r="39" spans="1:3" x14ac:dyDescent="0.35">
      <c r="A39" s="24" t="s">
        <v>83</v>
      </c>
      <c r="B39" s="95">
        <f>IFERROR(B20*(VLOOKUP(B18,E15:F17,2,0)),16666)</f>
        <v>2276145.1999999997</v>
      </c>
      <c r="C39" s="95"/>
    </row>
    <row r="40" spans="1:3" ht="93" customHeight="1" x14ac:dyDescent="0.35">
      <c r="A40" s="36" t="s">
        <v>150</v>
      </c>
      <c r="B40" s="96" t="s">
        <v>173</v>
      </c>
      <c r="C40" s="97"/>
    </row>
    <row r="41" spans="1:3" ht="211.5" customHeight="1" x14ac:dyDescent="0.35">
      <c r="A41" s="36" t="s">
        <v>84</v>
      </c>
      <c r="B41" s="93" t="s">
        <v>170</v>
      </c>
      <c r="C41" s="94"/>
    </row>
    <row r="42" spans="1:3" ht="26" customHeight="1" x14ac:dyDescent="0.35">
      <c r="A42" s="43" t="s">
        <v>141</v>
      </c>
      <c r="B42" s="43"/>
      <c r="C42" s="43"/>
    </row>
    <row r="43" spans="1:3" x14ac:dyDescent="0.35">
      <c r="A43" s="42" t="s">
        <v>142</v>
      </c>
      <c r="B43" s="92"/>
      <c r="C43" s="92"/>
    </row>
    <row r="44" spans="1:3" ht="41" customHeight="1" x14ac:dyDescent="0.35">
      <c r="A44" s="42" t="s">
        <v>140</v>
      </c>
      <c r="B44" s="92"/>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0" t="s">
        <v>85</v>
      </c>
      <c r="B1" s="60"/>
      <c r="C1" s="60"/>
    </row>
    <row r="2" spans="1:3" x14ac:dyDescent="0.35">
      <c r="A2" s="20" t="s">
        <v>29</v>
      </c>
      <c r="B2" s="62" t="str">
        <f>'AUTOS NOTA 324'!B2:C2</f>
        <v>SINIESTRO 80972467 - LEGIS APJ31167</v>
      </c>
      <c r="C2" s="63"/>
    </row>
    <row r="3" spans="1:3" x14ac:dyDescent="0.35">
      <c r="A3" s="5" t="s">
        <v>1</v>
      </c>
      <c r="B3" s="47" t="str">
        <f>'AUTOS  NOTA 322'!B2:C2</f>
        <v>11001400304920210067300</v>
      </c>
      <c r="C3" s="47"/>
    </row>
    <row r="4" spans="1:3" x14ac:dyDescent="0.35">
      <c r="A4" s="5" t="s">
        <v>2</v>
      </c>
      <c r="B4" s="47" t="str">
        <f>'AUTOS  NOTA 322'!B3:C3</f>
        <v>JUZGADO 49 CIVIL MUNICIPAL DE BOGOTÁ D.C.</v>
      </c>
      <c r="C4" s="47"/>
    </row>
    <row r="5" spans="1:3" x14ac:dyDescent="0.35">
      <c r="A5" s="5" t="s">
        <v>3</v>
      </c>
      <c r="B5" s="47" t="str">
        <f>'AUTOS  NOTA 322'!B4:C4</f>
        <v>ALLIANZ SEGUROS S.A. - AUTOTANQUES DE COLOMBIA S.A.S. - DIEGO ANDRES PINTO SANTANDER - JOSE EDILBERTO RUIZ LARA</v>
      </c>
      <c r="C5" s="47"/>
    </row>
    <row r="6" spans="1:3" ht="15" customHeight="1" x14ac:dyDescent="0.35">
      <c r="A6" s="5" t="s">
        <v>4</v>
      </c>
      <c r="B6" s="47" t="str">
        <f>'AUTOS  NOTA 322'!B5:C5</f>
        <v>AW COMPANY S.A.S.</v>
      </c>
      <c r="C6" s="47"/>
    </row>
    <row r="7" spans="1:3" ht="15" customHeight="1" x14ac:dyDescent="0.35">
      <c r="A7" s="5" t="s">
        <v>5</v>
      </c>
      <c r="B7" s="47" t="str">
        <f>'AUTOS  NOTA 322'!B6:C6</f>
        <v>LLAMADA EN GARANTIA</v>
      </c>
      <c r="C7" s="47"/>
    </row>
    <row r="8" spans="1:3" ht="15" customHeight="1" x14ac:dyDescent="0.35">
      <c r="A8" s="31" t="s">
        <v>119</v>
      </c>
      <c r="B8" s="47" t="str">
        <f>'AUTOS  NOTA 322'!B7:C8</f>
        <v>N/A</v>
      </c>
      <c r="C8" s="47"/>
    </row>
    <row r="9" spans="1:3" ht="19" customHeight="1" x14ac:dyDescent="0.35">
      <c r="A9" s="5" t="s">
        <v>120</v>
      </c>
      <c r="B9" s="47"/>
      <c r="C9" s="47"/>
    </row>
    <row r="10" spans="1:3" x14ac:dyDescent="0.35">
      <c r="A10" s="7" t="s">
        <v>82</v>
      </c>
      <c r="B10" s="104">
        <f>'AUTOS NOTA 324'!B20:C20</f>
        <v>3251636</v>
      </c>
      <c r="C10" s="104"/>
    </row>
    <row r="11" spans="1:3" x14ac:dyDescent="0.35">
      <c r="A11" s="7" t="s">
        <v>139</v>
      </c>
      <c r="B11" s="105">
        <f>'AUTOS NOTA 324'!B39:C39</f>
        <v>2276145.1999999997</v>
      </c>
      <c r="C11" s="47"/>
    </row>
    <row r="12" spans="1:3" ht="29" x14ac:dyDescent="0.35">
      <c r="A12" s="7" t="s">
        <v>86</v>
      </c>
      <c r="B12" s="102"/>
      <c r="C12" s="103"/>
    </row>
    <row r="13" spans="1:3" ht="43.5" x14ac:dyDescent="0.35">
      <c r="A13" s="5" t="s">
        <v>87</v>
      </c>
      <c r="B13" s="47"/>
      <c r="C13" s="47"/>
    </row>
    <row r="14" spans="1:3" ht="43.5" x14ac:dyDescent="0.35">
      <c r="A14" s="5" t="s">
        <v>88</v>
      </c>
      <c r="B14" s="47"/>
      <c r="C14" s="47"/>
    </row>
    <row r="15" spans="1:3" x14ac:dyDescent="0.35">
      <c r="A15" s="5" t="s">
        <v>89</v>
      </c>
      <c r="B15" s="6"/>
      <c r="C15" s="6"/>
    </row>
    <row r="16" spans="1:3" x14ac:dyDescent="0.35">
      <c r="A16" s="7" t="s">
        <v>90</v>
      </c>
      <c r="B16" s="47"/>
      <c r="C16" s="47"/>
    </row>
    <row r="17" spans="1:3" x14ac:dyDescent="0.35">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154</v>
      </c>
    </row>
    <row r="7" spans="1:15" x14ac:dyDescent="0.35">
      <c r="E7" s="1" t="s">
        <v>114</v>
      </c>
      <c r="I7" t="s">
        <v>146</v>
      </c>
      <c r="L7" s="30" t="s">
        <v>127</v>
      </c>
    </row>
    <row r="8" spans="1:15" x14ac:dyDescent="0.35">
      <c r="E8" s="1" t="s">
        <v>115</v>
      </c>
      <c r="L8" s="30" t="s">
        <v>148</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2023-11-24T16:02:37Z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