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Gerardo\Desktop\GHA\PROCESOS\ALLIANZ SEGUROS S.A\AURA ELISA DOMÍNGUEZ DE MAINGUEZ\"/>
    </mc:Choice>
  </mc:AlternateContent>
  <bookViews>
    <workbookView xWindow="0" yWindow="0" windowWidth="20490" windowHeight="765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5" l="1"/>
  <c r="B8" i="11"/>
  <c r="C13" i="11" l="1"/>
  <c r="B6" i="11"/>
  <c r="B17" i="11" l="1"/>
  <c r="B28" i="11" s="1"/>
  <c r="C11" i="11"/>
  <c r="C10" i="11"/>
  <c r="B7" i="10"/>
  <c r="B7" i="14"/>
  <c r="B6" i="14"/>
  <c r="B5" i="14"/>
  <c r="B4" i="14"/>
  <c r="B3" i="14"/>
  <c r="B2" i="14"/>
  <c r="B4" i="11"/>
  <c r="B5" i="11"/>
  <c r="B7" i="11"/>
  <c r="B3" i="11"/>
  <c r="B2" i="11"/>
  <c r="B4" i="10"/>
  <c r="B5" i="10"/>
  <c r="B6" i="10"/>
  <c r="B3" i="10"/>
</calcChain>
</file>

<file path=xl/sharedStrings.xml><?xml version="1.0" encoding="utf-8"?>
<sst xmlns="http://schemas.openxmlformats.org/spreadsheetml/2006/main" count="197" uniqueCount="157">
  <si>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</si>
  <si>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</si>
  <si>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</si>
  <si>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</si>
  <si>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</si>
  <si>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</si>
  <si>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</si>
  <si>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</si>
  <si>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</si>
  <si>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</si>
  <si>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</si>
  <si>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</si>
  <si>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</si>
  <si>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</si>
  <si>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</si>
  <si>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</si>
  <si>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</si>
  <si>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</si>
  <si>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</si>
  <si>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</si>
  <si>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</si>
  <si>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</si>
  <si>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</si>
  <si>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</si>
  <si>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</si>
  <si>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</si>
  <si>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</si>
  <si>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</si>
  <si>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</si>
  <si>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</si>
  <si>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</si>
  <si>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</si>
  <si>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</si>
  <si>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</si>
  <si>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</si>
  <si>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</si>
  <si>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</si>
  <si>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</si>
  <si>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</si>
  <si>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</si>
  <si>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</si>
  <si>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</si>
  <si>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</si>
  <si>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</si>
  <si>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</si>
  <si>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</si>
  <si>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</si>
  <si>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</si>
  <si>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</si>
  <si>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</si>
  <si>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</si>
  <si>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</si>
  <si>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</si>
  <si>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</si>
  <si>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</si>
  <si>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</si>
  <si>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</si>
  <si>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</si>
  <si>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</si>
  <si>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</si>
  <si>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</si>
  <si>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</si>
  <si>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</si>
  <si>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</si>
  <si>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</si>
  <si>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</si>
  <si>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</si>
  <si>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</si>
  <si>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</si>
  <si>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</si>
  <si>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</si>
  <si>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</si>
  <si>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</si>
  <si>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</si>
  <si>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</si>
  <si>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</si>
  <si>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</si>
  <si>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</si>
  <si>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</si>
  <si>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</si>
  <si>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</si>
  <si>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</si>
  <si>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</si>
  <si>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</si>
  <si>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</si>
  <si>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</si>
  <si>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</si>
  <si>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</si>
  <si>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</si>
  <si>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</si>
  <si>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</si>
  <si>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</si>
  <si>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</si>
  <si>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</si>
  <si>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</si>
  <si>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</si>
  <si>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</si>
  <si>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</si>
  <si>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</si>
  <si>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</si>
  <si>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</si>
  <si>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</si>
  <si>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</si>
  <si>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</si>
  <si>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</si>
  <si>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</si>
  <si>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</si>
  <si>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</si>
  <si>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</si>
  <si>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</si>
  <si>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</si>
  <si>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</si>
  <si>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</si>
  <si>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</si>
  <si>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</si>
  <si>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</si>
  <si>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</si>
  <si>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</si>
  <si>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</si>
  <si>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</si>
  <si>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</si>
  <si>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</si>
  <si>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</si>
  <si>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</si>
  <si>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</si>
  <si>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</si>
  <si>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</si>
  <si>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</si>
  <si>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</si>
  <si>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</si>
  <si>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</si>
  <si>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</si>
  <si>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</si>
  <si>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</si>
  <si>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</si>
  <si>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</si>
  <si>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</si>
  <si>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52001-31-03-003-2023-00189-00</t>
  </si>
  <si>
    <t>Juzgado Tercero (3°) Civil del Circuito de Pasto</t>
  </si>
  <si>
    <t xml:space="preserve">Hospital Infantil Los Angeles </t>
  </si>
  <si>
    <t>COOMEVA E.P.S. S.A.</t>
  </si>
  <si>
    <t>1. Aura Elisa Domínguez de Mainguez - Abuela de la víctima - 16 julio 1958 
2. Richard Alirio Quiñonez Melo - Padre de la víctima - 11 enero 1978
3. Nathalia Vanessa Quiñonez Mainguez - Hermana de la víctima - 3 agosto 2002
4. Consuelo del Rosario Mainguez Domínguez - Tía de la víctima - 22 diciembre 1975
5. Diana Yorlay Melo Portilla - Tía de la víctima - 18 mayo 1983 
6. Luz Marina Melo Portilla - Abuela de la víctima - 20 agosto 1957
7. Luz Magali Mainguez Domínguez - Madre de la víctima - 30 enero 1978</t>
  </si>
  <si>
    <t>Susana Julieta Quiñonez Mainguez (q.e.p.d.)</t>
  </si>
  <si>
    <t>1 de mayo de 2017</t>
  </si>
  <si>
    <t>21 de febrero de 2018</t>
  </si>
  <si>
    <t>5 de abril de 2018</t>
  </si>
  <si>
    <t>R.C. PROFESIONAL</t>
  </si>
  <si>
    <t>El día 10 de noviembre de 2016 la menor Susana Julieta Quiñonez ingresó a la unidad de urgencias del Hospital Infantil Los Ángeles de Pasto por presentar fiebre, tos seca y dificultad respiratoria. En el examen físico se encontró dificultad respiratoria, ruidos cardiacos rítmicos y el diagnóstico que se realizó en esa oportunidad fue de neumonía. El día 5 de diciembre de 2016 acudió a control y se le realizó ecocardiograma, el cual concluyó hipertensión pulmonar moderada a severa. En la permanencia en el Hospital Infantil Los Ángeles se encontró una abertura persistente entre los dos vasos sanguíneos principales que salen del corazón, por lo que se ordenó remitir a una entidad de mayor complejidad para realizar un cateterismo cardiaco. Desde el día 24 de enero de 2017 el Hospital solicitó la remisión, realizó varias llamadas a la EPS pero nunca hubo orden de remisión, justificaban la falta de disponibilidad de camas. La remisión se logró solo hasta el 30 de abril de 2017, recibida por el Centro Médico Imbanaco. El pronóstico con el que ingresó a la paciente a Imbanaco fue desfavorable, con alto riesgo de muerte, y en la historia clínica se consignó diagnostico tardío de cardiopatía congénita. El día 1 de mayo de 2017 la paciente falleció.</t>
  </si>
  <si>
    <t>Hospital Infantil Los Ángeles</t>
  </si>
  <si>
    <t>891.200.240-2</t>
  </si>
  <si>
    <t>022110016/0 y 022291921/0</t>
  </si>
  <si>
    <t>12 de octubre de 2021</t>
  </si>
  <si>
    <t>10 de noviembre del 2023</t>
  </si>
  <si>
    <t>12 de diciembre de 2023</t>
  </si>
  <si>
    <t>La contingencia se califica como EVENTUAL, toda vez que, si bien el contrato de seguro No. 022110016/0 presta cobertura material y temporal, dependerá del debate probatorio acreditar la responsabilidad del asegurado.
Lo primero que debe tomarse en consideración es que la póliza de seguro No. 022110016/0 presta cobertura material en tanto ampara la responsabilidad civil profesional médica en que incurra el Hospital Infantil Los Ángeles, pretensión que se le endilga al asegurado. También presta cobertura temporal, pues en el caso se cumplen los presupuestos de la modalidad CLAIMS MADE bajo la cual fue pactada. Dicha póliza tuvo un periodo de vigencia comprendido entre el 1 de julio de 2017 y el 30 de junio de 2018. De acuerdo con lo anterior la primera reclamación que los demandantes formularon al asegurado se hizo el 21 de febrero de 2018 con la radicación de la solicitud de conciliación, además, el resultado de la conciliación se dio el 5 de abril de 2018, por lo que la reclamación se habría efectuado dentro de la vigencia del contrato. Además, los hechos ocurrieron el 1 de mayo de 2017, es decir, dentro del periodo de retroactividad de la referida póliza y que inició a partir del 30 de junio de 2009.     
En cuanto al contrato de seguro No. 022291921/0, presta cobertura material en tanto amparan la responsabilidad civil profesional médica en que incurra el Hospital Infantil Los Ángeles, pretensión que se le endilga al asegurado. Sin embargo, no presta cobertura temporal pues su vigencia estuvo comprendida entre el 1 de julio de 2018 al 30 de junio de 2019. Por lo anterior y atendiendo a que la primera reclamación que los demandantes formularon al asegurado se hizo el 21 de febrero de 2018 con la radicación de la solicitud de conciliación, además, el resultado de la conciliación se dio el 5 de abril de 2018, dicha reclamación se hizo por fuera de la vigencia de la póliza.    
En cuanto a la prescripción de la acción de reparación, prevista en el art. 2358 del Código Civil, se debe indicar que la misma no se ha configurado, pues los hechos ocurrieron el 1 de mayo de 2017 y la demanda fue presentada en el año 2018, es decir, dentro del término. Aunque en la contestación se argumentó que los demandantes tuvieron una falta de diligencia pues se equivocaron en la selección de la jurisdicción y del juez con competencia funcional en la formulación de la demanda inicial (sentencia C-227 de 2009), lo cierto es que el art. 95 del C.G.P. que habla de la ineficacia de la interrupción de la prescripción y operancia de la caducidad, en ninguno de sus numerales contempla la situación que se presentó en este caso, por lo tanto, en cuanto a la demanda directa no se habría configurado el fenómeno de la prescripción. 
En cuanto a la prescripción de las acciones derivadas del contrato de seguro, tampoco se ha configurado, pues el Hospital Infantil Los Ángeles fue requerido por primera vez por los demandantes el 21 de febrero de 2018 con la radicación de la solicitud de conciliación, además, el resultado de la conciliación se dio el 5 de abril de 2018 y el asegurado oportunamente, en el trámite contencioso administrativo, formuló el llamamiento en garantía a la aseguradora. Una vez se remitió el proceso a la jurisdicción ordinaria, el asegurado contestó la demanda y formuló el llamamiento en garantía a Allianz Seguros S.A. el 20 de octubre de 2023, es decir, aunque en principio el asegurado formuló el llamamiento por fuera del término de 2 años que señala el artículo 1081 del Código de Comercio, lo cierto es que esta situación es idéntica a la anterior, pues el art. 95 del C.G.P. que habla de la ineficacia de la interrupción de la prescripción y operancia de la caducidad, en ninguno de sus numerales contempla la situación que se presentó en este caso, por lo tanto, en cuanto al llamamiento en garantía no se habría configurado el fenómeno de la prescripción.   
Lo anteriormente esgrimido debe ser analizado de manera conjunta con el estudio de la responsabilidad del asegurado, cuya acreditación dependerá del debate probatorio. Con la demanda no se aportó ninguna prueba que de manera cierta atribuya la responsabilidad al hospital asegurado y los testimonios que se solicitaron pretenden acreditar los perjuicios morales de la familia, más no la causación de una responsabilidad civil médica. La única prueba que se acompañó fue la historia clínica, la cual será confrontada con los médicos que solicitó el Hospital Infantil Los Ángeles como prueba testimonial, situación que nos favorecerá en la medida en que su versión no acredite lo dicho en la demanda. Respecto a las atribuciones que realiza la demanda frente al hospital, se destaca la realización de un procedimiento inadecuado y un diagnóstico tardío. El procedimiento inadecuado lo relacionan con la falta de efectividad en el tratamiento brindado a la menor, que terminó con el fallecimiento sin que se hubiera generado una mejoría en el tiempo que transcurrió desde que solicitó la primera atención. El diagnóstico tardío lo relacionan con la ausencia de criterio técnico adecuado que permitiera haber descubierto desde la atención inicial la deficiencia en la salud de la menor y que, de haberse tratado como una urgencia vital, probablemente hubiera generado una posibilidad de sobrevida. Si bien en la contestación que realizó Allianz se intentaron justificar las actuaciones médicas y la evolución de la paciente con literatura científica, serán los médicos en la audiencia de instrucción y juzgamiento los que expliquen de forma técnica la actuación del hospital. 
Todo lo anterior sin perjuicio del carácter contingente del proceso.</t>
  </si>
  <si>
    <t>Como liquidación objetiva de perjuicios se tiene la suma de $ 189.000.000, valor al que se llegó de la siguiente manera:  
1. Daño moral. Se reconoce la suma total de $ 210.000.000. Valor discriminado así: (i) Para cada uno de los padres de la causante la suma de $ 60.000.000, por estar en el primer grado de consanguinidad; (ii) Para cada una de las 2 abuelas de la menor y su hermana, la suma de $ 30.000.000, por estar en el segundo grado de consanguinidad; (iii) Para las tías de la causante no se reconoce suma alguna, teniendo en cuenta que por el grado en que se encuentran, deberán probar además del parentesco el padecimiento del perjuicio, el cuales no se infiere como en los otros niveles, situación que hasta ahora no se ha probado.   
Lo anterior según los topes indemnizatorios establecidos por la Corte Suprema de Justicia, Sala de Casación Civil en sentencia del 07 de marzo de 2019. M.P. Octavio Augusto Tejeiro Duque, en la que se indicó como baremo indemnizatorio el tope de $ 60.000.000 para los familiares en primer grado de consanguinidad y proporcionalmente para los parientes de segundo grado de consanguinidad. 
2. Deducible. Como el deducible pactado en la póliza es del 10 % mínimo $ 4.000.000, se descontará el porcentaje del 10 %, que debe ser asumido por el asegurado por la suma de $ 21.000.000. Quedando un valor total de $ 189.000.000.
3. Valor de la contingencia. El valor de la liquidación objetiva ($ 189.000.000) es menor al valor asegurado de la póliza para el amparo de Responsabilidad Civil Profesional ($ 2.500.000.000), por lo cual se toma el menor valor, para un total del valor de exposición de la compañía de $ 189.000.000.</t>
  </si>
  <si>
    <t>EXCEPCIONES DE FONDO FRENTE A LA DEMANDA
1. INEXISTENCIA DE FALLA EN LA PRESTACIÓN DEL SERVICIO MÉDICO SUMINISTRADO A LA MENOR SUSANA JULIETA QUIÑONEZ MAINGUEZ (q.e.p.d.)
2. INEXISTENCIA DE LA RELACIÓN CAUSAL ENTRE EL DAÑO ALEGADO POR EL EXTREMO ACTOR Y LA CONDUCTA DESPLEGADA POR EL EXTREMO PASIVO DEL LITIGIO
3. EL PRESENTE CASO DEBE EVALUARSE A LA LUZ DEL RÉGIMEN DE FALLA PROBADA  
4. PRESCRIPCIÓN DE LA ACCIÓN
5. TASACIÓN INDEBIDA E INJUSTIFICADA DE LOS SUPUESTOS PERJUICIOS MORALES PRETENDIDOS POR LOS DEMANDANTES
6. GENÉRICA, INNOMINADA Y OTRAS
EXCEPCIONES DE FONDO FRENTE AL LLAMAMIENTO
7. PRESCRIPCIÓN DE LAS ACCIONES DERIVADAS DEL CONTRATO DE SEGURO
8. NO SE CUMPLEN DE MANERA SIMULTÁNEA LOS PRESUPUESTOS DE LA MODALIDAD DE COBERTURA PACTADA EN LA PÓLIZA DE SEGURO No. 022291921/0 Y, POR LO TANTO, NO EXISTE OBLIGACIÓN INDEMNIZATORIA A CARGO DE ALLIANZ SEGUROS S.A.
9. INEXISTENCIA DE OBLIGACIÓN INDEMNIZATORIA A CARGO DE ALLIANZ SEGUROS S.A., TODA VEZ QUE NO SE HA REALIZADO EL RIESGO ASEGURADO EN LAS PÓLIZAS DE SEGURO VINCULADAS
10. EL SEGURO CONTENIDO EN LA PÓLIZA No. 022110016/0 ES DE CARÁCTER MERAMENTE INDEMNIZATORIO
11. EN CUALQUIER CASO, DE NINGUNA FORMA SE PODRÁ EXCEDER EL LÍMITE DEL VALOR ASEGURADO DE LA PÓLIZA No. 022110016/0  
12. EN LAS CONDICIONES DE LA PÓLIZA No. 022110016/0 SE PACTÓ UN DEDUCIBLE A CARGO DEL ASEGURADO
13. RIESGOS EXPRESAMENTE EXCLUIDOS EN LAS PÓLIZAS VINCULADAS
14. GENÉRICA,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</si>
</sst>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0" fillId="0" borderId="5" xfId="0" applyBorder="1" applyAlignment="1">
      <alignment horizontal="left" vertical="top" wrapText="1"/>
    </xf>
    <xf numFmtId="0" fontId="0" fillId="0" borderId="7" xfId="0" applyBorder="1" applyAlignment="1">
      <alignment horizontal="left" vertical="top"/>
    </xf>
    <xf numFmtId="0" fontId="0" fillId="0" borderId="14"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15" xfId="0" applyBorder="1" applyAlignment="1">
      <alignment horizontal="left" vertical="top"/>
    </xf>
    <xf numFmtId="0" fontId="0" fillId="0" borderId="1"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36"/>
  <sheetViews>
    <sheetView zoomScale="115" zoomScaleNormal="115" workbookViewId="0">
      <selection activeCell="B18" sqref="B18:C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41</v>
      </c>
      <c r="B1" s="48"/>
      <c r="C1" s="48"/>
    </row>
    <row r="2" spans="1:3" x14ac:dyDescent="0.25">
      <c r="A2" s="5" t="s">
        <v>11</v>
      </c>
      <c r="B2" s="49" t="s">
        <v>137</v>
      </c>
      <c r="C2" s="50"/>
    </row>
    <row r="3" spans="1:3" x14ac:dyDescent="0.25">
      <c r="A3" s="5" t="s">
        <v>0</v>
      </c>
      <c r="B3" s="51" t="s">
        <v>138</v>
      </c>
      <c r="C3" s="52"/>
    </row>
    <row r="4" spans="1:3" x14ac:dyDescent="0.25">
      <c r="A4" s="53" t="s">
        <v>109</v>
      </c>
      <c r="B4" s="38" t="s">
        <v>140</v>
      </c>
      <c r="C4" s="39"/>
    </row>
    <row r="5" spans="1:3" x14ac:dyDescent="0.25">
      <c r="A5" s="54"/>
      <c r="B5" s="51" t="s">
        <v>139</v>
      </c>
      <c r="C5" s="52"/>
    </row>
    <row r="6" spans="1:3" x14ac:dyDescent="0.25">
      <c r="A6" s="53" t="s">
        <v>1</v>
      </c>
      <c r="B6" s="56" t="s">
        <v>141</v>
      </c>
      <c r="C6" s="57"/>
    </row>
    <row r="7" spans="1:3" x14ac:dyDescent="0.25">
      <c r="A7" s="55"/>
      <c r="B7" s="58"/>
      <c r="C7" s="59"/>
    </row>
    <row r="8" spans="1:3" x14ac:dyDescent="0.25">
      <c r="A8" s="55"/>
      <c r="B8" s="58"/>
      <c r="C8" s="59"/>
    </row>
    <row r="9" spans="1:3" x14ac:dyDescent="0.25">
      <c r="A9" s="55"/>
      <c r="B9" s="58"/>
      <c r="C9" s="59"/>
    </row>
    <row r="10" spans="1:3" x14ac:dyDescent="0.25">
      <c r="A10" s="55"/>
      <c r="B10" s="58"/>
      <c r="C10" s="59"/>
    </row>
    <row r="11" spans="1:3" x14ac:dyDescent="0.25">
      <c r="A11" s="55"/>
      <c r="B11" s="58"/>
      <c r="C11" s="59"/>
    </row>
    <row r="12" spans="1:3" x14ac:dyDescent="0.25">
      <c r="A12" s="54"/>
      <c r="B12" s="60"/>
      <c r="C12" s="61"/>
    </row>
    <row r="13" spans="1:3" x14ac:dyDescent="0.25">
      <c r="A13" s="5" t="s">
        <v>110</v>
      </c>
      <c r="B13" s="36" t="s">
        <v>134</v>
      </c>
      <c r="C13" s="36"/>
    </row>
    <row r="14" spans="1:3" x14ac:dyDescent="0.25">
      <c r="A14" s="5" t="s">
        <v>2</v>
      </c>
      <c r="B14" s="36" t="s">
        <v>142</v>
      </c>
      <c r="C14" s="36"/>
    </row>
    <row r="15" spans="1:3" x14ac:dyDescent="0.25">
      <c r="A15" s="5" t="s">
        <v>3</v>
      </c>
      <c r="B15" s="62" t="s">
        <v>143</v>
      </c>
      <c r="C15" s="62"/>
    </row>
    <row r="16" spans="1:3" x14ac:dyDescent="0.25">
      <c r="A16" s="5" t="s">
        <v>4</v>
      </c>
      <c r="B16" s="62" t="s">
        <v>144</v>
      </c>
      <c r="C16" s="62"/>
    </row>
    <row r="17" spans="1:3" x14ac:dyDescent="0.25">
      <c r="A17" s="5" t="s">
        <v>5</v>
      </c>
      <c r="B17" s="62" t="s">
        <v>145</v>
      </c>
      <c r="C17" s="62"/>
    </row>
    <row r="18" spans="1:3" ht="23.25" customHeight="1" x14ac:dyDescent="0.25">
      <c r="A18" s="5" t="s">
        <v>27</v>
      </c>
      <c r="B18" s="46" t="s">
        <v>146</v>
      </c>
      <c r="C18" s="47"/>
    </row>
    <row r="19" spans="1:3" x14ac:dyDescent="0.25">
      <c r="A19" s="37" t="s">
        <v>120</v>
      </c>
      <c r="B19" s="36" t="s">
        <v>147</v>
      </c>
      <c r="C19" s="36"/>
    </row>
    <row r="20" spans="1:3" ht="30" customHeight="1" x14ac:dyDescent="0.25">
      <c r="A20" s="37"/>
      <c r="B20" s="36"/>
      <c r="C20" s="36"/>
    </row>
    <row r="21" spans="1:3" ht="73.5" customHeight="1" x14ac:dyDescent="0.25">
      <c r="A21" s="37"/>
      <c r="B21" s="36"/>
      <c r="C21" s="36"/>
    </row>
    <row r="22" spans="1:3" ht="30" x14ac:dyDescent="0.25">
      <c r="A22" s="5" t="s">
        <v>46</v>
      </c>
      <c r="B22" s="40">
        <f>SUM(C24,C25,C27,C28,C30)</f>
        <v>302400000</v>
      </c>
      <c r="C22" s="41"/>
    </row>
    <row r="23" spans="1:3" ht="33.75" customHeight="1" x14ac:dyDescent="0.25">
      <c r="A23" s="42" t="s">
        <v>47</v>
      </c>
      <c r="B23" s="43" t="s">
        <v>48</v>
      </c>
      <c r="C23" s="43"/>
    </row>
    <row r="24" spans="1:3" ht="33.75" customHeight="1" x14ac:dyDescent="0.25">
      <c r="A24" s="42"/>
      <c r="B24" s="11" t="s">
        <v>49</v>
      </c>
      <c r="C24" s="6"/>
    </row>
    <row r="25" spans="1:3" ht="33.75" customHeight="1" x14ac:dyDescent="0.25">
      <c r="A25" s="42"/>
      <c r="B25" s="11" t="s">
        <v>50</v>
      </c>
      <c r="C25" s="6"/>
    </row>
    <row r="26" spans="1:3" x14ac:dyDescent="0.25">
      <c r="A26" s="42"/>
      <c r="B26" s="44" t="s">
        <v>51</v>
      </c>
      <c r="C26" s="45"/>
    </row>
    <row r="27" spans="1:3" x14ac:dyDescent="0.25">
      <c r="A27" s="42"/>
      <c r="B27" s="11" t="s">
        <v>112</v>
      </c>
      <c r="C27" s="6">
        <v>302400000</v>
      </c>
    </row>
    <row r="28" spans="1:3" x14ac:dyDescent="0.25">
      <c r="A28" s="42"/>
      <c r="B28" s="11"/>
      <c r="C28" s="6"/>
    </row>
    <row r="29" spans="1:3" x14ac:dyDescent="0.25">
      <c r="A29" s="42"/>
      <c r="B29" s="44" t="s">
        <v>108</v>
      </c>
      <c r="C29" s="45"/>
    </row>
    <row r="30" spans="1:3" x14ac:dyDescent="0.25">
      <c r="A30" s="42"/>
      <c r="B30" s="11"/>
      <c r="C30" s="16"/>
    </row>
    <row r="31" spans="1:3" x14ac:dyDescent="0.25">
      <c r="A31" s="5" t="s">
        <v>6</v>
      </c>
      <c r="B31" s="36" t="s">
        <v>148</v>
      </c>
      <c r="C31" s="36"/>
    </row>
    <row r="32" spans="1:3" x14ac:dyDescent="0.25">
      <c r="A32" s="5" t="s">
        <v>7</v>
      </c>
      <c r="B32" s="36" t="s">
        <v>149</v>
      </c>
      <c r="C32" s="36"/>
    </row>
    <row r="33" spans="1:3" x14ac:dyDescent="0.25">
      <c r="A33" s="5" t="s">
        <v>8</v>
      </c>
      <c r="B33" s="36" t="s">
        <v>150</v>
      </c>
      <c r="C33" s="36"/>
    </row>
    <row r="34" spans="1:3" x14ac:dyDescent="0.25">
      <c r="A34" s="5" t="s">
        <v>42</v>
      </c>
      <c r="B34" s="38" t="s">
        <v>151</v>
      </c>
      <c r="C34" s="39"/>
    </row>
    <row r="35" spans="1:3" x14ac:dyDescent="0.25">
      <c r="A35" s="5" t="s">
        <v>9</v>
      </c>
      <c r="B35" s="35" t="s">
        <v>152</v>
      </c>
      <c r="C35" s="35"/>
    </row>
    <row r="36" spans="1:3" x14ac:dyDescent="0.25">
      <c r="A36" s="5" t="s">
        <v>10</v>
      </c>
      <c r="B36" s="36" t="s">
        <v>153</v>
      </c>
      <c r="C36" s="36"/>
    </row>
  </sheetData>
  <mergeCells count="27">
    <mergeCell ref="B18:C18"/>
    <mergeCell ref="A1:C1"/>
    <mergeCell ref="B14:C14"/>
    <mergeCell ref="B2:C2"/>
    <mergeCell ref="B3:C3"/>
    <mergeCell ref="B5:C5"/>
    <mergeCell ref="B13:C13"/>
    <mergeCell ref="B4:C4"/>
    <mergeCell ref="A4:A5"/>
    <mergeCell ref="A6:A12"/>
    <mergeCell ref="B6:C12"/>
    <mergeCell ref="B15:C15"/>
    <mergeCell ref="B16:C16"/>
    <mergeCell ref="B17:C17"/>
    <mergeCell ref="B35:C35"/>
    <mergeCell ref="B36:C36"/>
    <mergeCell ref="A19:A21"/>
    <mergeCell ref="B19:C21"/>
    <mergeCell ref="B31:C31"/>
    <mergeCell ref="B32:C32"/>
    <mergeCell ref="B33:C33"/>
    <mergeCell ref="B34:C34"/>
    <mergeCell ref="B22:C22"/>
    <mergeCell ref="A23:A30"/>
    <mergeCell ref="B23:C23"/>
    <mergeCell ref="B26:C26"/>
    <mergeCell ref="B29:C29"/>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B13:C13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73" t="s">
        <v>40</v>
      </c>
      <c r="B1" s="73"/>
      <c r="C1" s="73"/>
    </row>
    <row r="2" spans="1:3" x14ac:dyDescent="0.25">
      <c r="A2" s="13" t="s">
        <v>25</v>
      </c>
      <c r="B2" s="74" t="s">
        <v>135</v>
      </c>
      <c r="C2" s="75"/>
    </row>
    <row r="3" spans="1:3" x14ac:dyDescent="0.25">
      <c r="A3" s="5" t="s">
        <v>11</v>
      </c>
      <c r="B3" s="36" t="str">
        <f>'GENERALES NOTA 322'!B2:C2</f>
        <v>52001-31-03-003-2023-00189-00</v>
      </c>
      <c r="C3" s="36"/>
    </row>
    <row r="4" spans="1:3" x14ac:dyDescent="0.25">
      <c r="A4" s="5" t="s">
        <v>0</v>
      </c>
      <c r="B4" s="36" t="str">
        <f>'GENERALES NOTA 322'!B3:C3</f>
        <v>Juzgado Tercero (3°) Civil del Circuito de Pasto</v>
      </c>
      <c r="C4" s="36"/>
    </row>
    <row r="5" spans="1:3" x14ac:dyDescent="0.25">
      <c r="A5" s="5" t="s">
        <v>109</v>
      </c>
      <c r="B5" s="36" t="str">
        <f>'GENERALES NOTA 322'!B5:C5</f>
        <v xml:space="preserve">Hospital Infantil Los Angeles </v>
      </c>
      <c r="C5" s="36"/>
    </row>
    <row r="6" spans="1:3" x14ac:dyDescent="0.25">
      <c r="A6" s="5" t="s">
        <v>1</v>
      </c>
      <c r="B6" s="36">
        <f>'GENERALES NOTA 322'!B12:C12</f>
        <v>0</v>
      </c>
      <c r="C6" s="36"/>
    </row>
    <row r="7" spans="1:3" x14ac:dyDescent="0.25">
      <c r="A7" s="5" t="s">
        <v>110</v>
      </c>
      <c r="B7" s="36" t="str">
        <f>'GENERALES NOTA 322'!B13:C13</f>
        <v>LLAMADA EN GARANTIA</v>
      </c>
      <c r="C7" s="36"/>
    </row>
    <row r="8" spans="1:3" x14ac:dyDescent="0.25">
      <c r="A8" s="13" t="s">
        <v>26</v>
      </c>
      <c r="B8" s="36"/>
      <c r="C8" s="36"/>
    </row>
    <row r="9" spans="1:3" x14ac:dyDescent="0.25">
      <c r="A9" s="13" t="s">
        <v>27</v>
      </c>
      <c r="B9" s="36"/>
      <c r="C9" s="36"/>
    </row>
    <row r="10" spans="1:3" x14ac:dyDescent="0.25">
      <c r="A10" s="13" t="s">
        <v>77</v>
      </c>
      <c r="B10" s="74"/>
      <c r="C10" s="76"/>
    </row>
    <row r="11" spans="1:3" x14ac:dyDescent="0.25">
      <c r="A11" s="13" t="s">
        <v>116</v>
      </c>
      <c r="B11" s="74"/>
      <c r="C11" s="75"/>
    </row>
    <row r="12" spans="1:3" x14ac:dyDescent="0.25">
      <c r="A12" s="13" t="s">
        <v>60</v>
      </c>
      <c r="B12" s="51"/>
      <c r="C12" s="52"/>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71" t="s">
        <v>31</v>
      </c>
      <c r="B16" s="36"/>
      <c r="C16" s="36"/>
    </row>
    <row r="17" spans="1:3" x14ac:dyDescent="0.25">
      <c r="A17" s="72"/>
      <c r="B17" s="9" t="s">
        <v>39</v>
      </c>
      <c r="C17" s="10" t="s">
        <v>15</v>
      </c>
    </row>
    <row r="18" spans="1:3" x14ac:dyDescent="0.25">
      <c r="A18" s="72"/>
      <c r="B18" s="11"/>
      <c r="C18" s="11"/>
    </row>
    <row r="19" spans="1:3" x14ac:dyDescent="0.25">
      <c r="A19" s="72"/>
      <c r="B19" s="11"/>
      <c r="C19" s="11"/>
    </row>
    <row r="20" spans="1:3" x14ac:dyDescent="0.25">
      <c r="A20" s="72"/>
      <c r="B20" s="11"/>
      <c r="C20" s="11"/>
    </row>
    <row r="21" spans="1:3" x14ac:dyDescent="0.25">
      <c r="A21" s="13" t="s">
        <v>24</v>
      </c>
      <c r="B21" s="36"/>
      <c r="C21" s="36"/>
    </row>
    <row r="22" spans="1:3" x14ac:dyDescent="0.25">
      <c r="A22" s="13" t="s">
        <v>61</v>
      </c>
      <c r="B22" s="51"/>
      <c r="C22" s="52"/>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70" t="s">
        <v>64</v>
      </c>
      <c r="B27" s="70"/>
      <c r="C27" s="70"/>
    </row>
    <row r="28" spans="1:3" ht="14.45" customHeight="1" x14ac:dyDescent="0.25">
      <c r="A28" s="65" t="s">
        <v>37</v>
      </c>
      <c r="B28" s="66"/>
      <c r="C28" s="30"/>
    </row>
    <row r="29" spans="1:3" ht="14.45" customHeight="1" x14ac:dyDescent="0.25">
      <c r="A29" s="67" t="s">
        <v>36</v>
      </c>
      <c r="B29" s="68"/>
      <c r="C29" s="30"/>
    </row>
    <row r="30" spans="1:3" ht="14.45" customHeight="1" x14ac:dyDescent="0.25">
      <c r="A30" s="67" t="s">
        <v>35</v>
      </c>
      <c r="B30" s="68"/>
      <c r="C30" s="31"/>
    </row>
    <row r="31" spans="1:3" ht="14.45" customHeight="1" x14ac:dyDescent="0.25">
      <c r="A31" s="67" t="s">
        <v>13</v>
      </c>
      <c r="B31" s="68"/>
      <c r="C31" s="30"/>
    </row>
    <row r="32" spans="1:3" x14ac:dyDescent="0.25">
      <c r="A32" s="67" t="s">
        <v>14</v>
      </c>
      <c r="B32" s="68"/>
      <c r="C32" s="30"/>
    </row>
    <row r="33" spans="1:3" ht="14.45" customHeight="1" x14ac:dyDescent="0.25">
      <c r="A33" s="67" t="s">
        <v>34</v>
      </c>
      <c r="B33" s="68"/>
      <c r="C33" s="30"/>
    </row>
    <row r="34" spans="1:3" ht="14.45" customHeight="1" x14ac:dyDescent="0.25">
      <c r="A34" s="67" t="s">
        <v>94</v>
      </c>
      <c r="B34" s="68"/>
      <c r="C34" s="32"/>
    </row>
    <row r="35" spans="1:3" x14ac:dyDescent="0.25">
      <c r="A35" s="65" t="s">
        <v>106</v>
      </c>
      <c r="B35" s="66"/>
      <c r="C35" s="33"/>
    </row>
    <row r="36" spans="1:3" x14ac:dyDescent="0.25">
      <c r="A36" s="69" t="s">
        <v>88</v>
      </c>
      <c r="B36" s="69"/>
      <c r="C36" s="69"/>
    </row>
    <row r="37" spans="1:3" x14ac:dyDescent="0.25">
      <c r="A37" s="63" t="s">
        <v>89</v>
      </c>
      <c r="B37" s="63"/>
      <c r="C37" s="11"/>
    </row>
    <row r="38" spans="1:3" x14ac:dyDescent="0.25">
      <c r="A38" s="63" t="s">
        <v>90</v>
      </c>
      <c r="B38" s="63"/>
      <c r="C38" s="11"/>
    </row>
    <row r="39" spans="1:3" x14ac:dyDescent="0.25">
      <c r="A39" s="63" t="s">
        <v>91</v>
      </c>
      <c r="B39" s="63"/>
      <c r="C39" s="11"/>
    </row>
    <row r="40" spans="1:3" x14ac:dyDescent="0.25">
      <c r="A40" s="63" t="s">
        <v>92</v>
      </c>
      <c r="B40" s="63"/>
      <c r="C40" s="11"/>
    </row>
    <row r="41" spans="1:3" x14ac:dyDescent="0.25">
      <c r="A41" s="63" t="s">
        <v>93</v>
      </c>
      <c r="B41" s="63"/>
      <c r="C41" s="11"/>
    </row>
    <row r="42" spans="1:3" x14ac:dyDescent="0.25">
      <c r="A42" s="63" t="s">
        <v>95</v>
      </c>
      <c r="B42" s="63"/>
      <c r="C42" s="11"/>
    </row>
    <row r="43" spans="1:3" x14ac:dyDescent="0.25">
      <c r="A43" s="63" t="s">
        <v>96</v>
      </c>
      <c r="B43" s="63"/>
      <c r="C43" s="11"/>
    </row>
    <row r="44" spans="1:3" x14ac:dyDescent="0.25">
      <c r="A44" s="63" t="s">
        <v>97</v>
      </c>
      <c r="B44" s="63"/>
      <c r="C44" s="11"/>
    </row>
    <row r="45" spans="1:3" x14ac:dyDescent="0.25">
      <c r="A45" s="63" t="s">
        <v>98</v>
      </c>
      <c r="B45" s="63"/>
      <c r="C45" s="11"/>
    </row>
    <row r="46" spans="1:3" x14ac:dyDescent="0.25">
      <c r="A46" s="63" t="s">
        <v>99</v>
      </c>
      <c r="B46" s="63"/>
      <c r="C46" s="11"/>
    </row>
    <row r="47" spans="1:3" x14ac:dyDescent="0.25">
      <c r="A47" s="63" t="s">
        <v>100</v>
      </c>
      <c r="B47" s="63"/>
      <c r="C47" s="11"/>
    </row>
    <row r="48" spans="1:3" x14ac:dyDescent="0.25">
      <c r="A48" s="63" t="s">
        <v>101</v>
      </c>
      <c r="B48" s="63"/>
      <c r="C48" s="11"/>
    </row>
    <row r="49" spans="1:3" x14ac:dyDescent="0.25">
      <c r="A49" s="63" t="s">
        <v>102</v>
      </c>
      <c r="B49" s="63"/>
      <c r="C49" s="11"/>
    </row>
    <row r="50" spans="1:3" x14ac:dyDescent="0.25">
      <c r="A50" s="63" t="s">
        <v>103</v>
      </c>
      <c r="B50" s="63"/>
      <c r="C50" s="11"/>
    </row>
    <row r="51" spans="1:3" x14ac:dyDescent="0.25">
      <c r="A51" s="63" t="s">
        <v>104</v>
      </c>
      <c r="B51" s="63"/>
      <c r="C51" s="11"/>
    </row>
    <row r="52" spans="1:3" x14ac:dyDescent="0.25">
      <c r="A52" s="63" t="s">
        <v>105</v>
      </c>
      <c r="B52" s="63"/>
      <c r="C52" s="11"/>
    </row>
    <row r="53" spans="1:3" x14ac:dyDescent="0.25">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73" t="s">
        <v>43</v>
      </c>
      <c r="B1" s="73"/>
      <c r="C1" s="73"/>
    </row>
    <row r="2" spans="1:6" x14ac:dyDescent="0.25">
      <c r="A2" s="20" t="s">
        <v>25</v>
      </c>
      <c r="B2" s="81" t="str">
        <f>'[2]AUTOS NOTA 321'!B2:C2</f>
        <v xml:space="preserve">SINIESTRO   LEGIS </v>
      </c>
      <c r="C2" s="82"/>
    </row>
    <row r="3" spans="1:6" x14ac:dyDescent="0.25">
      <c r="A3" s="21" t="s">
        <v>11</v>
      </c>
      <c r="B3" s="83" t="str">
        <f>'GENERALES NOTA 322'!B2:C2</f>
        <v>52001-31-03-003-2023-00189-00</v>
      </c>
      <c r="C3" s="83"/>
    </row>
    <row r="4" spans="1:6" x14ac:dyDescent="0.25">
      <c r="A4" s="21" t="s">
        <v>0</v>
      </c>
      <c r="B4" s="83" t="str">
        <f>'GENERALES NOTA 322'!B3:C3</f>
        <v>Juzgado Tercero (3°) Civil del Circuito de Pasto</v>
      </c>
      <c r="C4" s="83"/>
    </row>
    <row r="5" spans="1:6" x14ac:dyDescent="0.25">
      <c r="A5" s="21" t="s">
        <v>109</v>
      </c>
      <c r="B5" s="83" t="str">
        <f>'GENERALES NOTA 322'!B5:C5</f>
        <v xml:space="preserve">Hospital Infantil Los Angeles </v>
      </c>
      <c r="C5" s="83"/>
    </row>
    <row r="6" spans="1:6" ht="14.45" customHeight="1" x14ac:dyDescent="0.25">
      <c r="A6" s="21" t="s">
        <v>1</v>
      </c>
      <c r="B6" s="83" t="str">
        <f>'GENERALES NOTA 322'!B6:C12</f>
        <v>1. Aura Elisa Domínguez de Mainguez - Abuela de la víctima - 16 julio 1958 
2. Richard Alirio Quiñonez Melo - Padre de la víctima - 11 enero 1978
3. Nathalia Vanessa Quiñonez Mainguez - Hermana de la víctima - 3 agosto 2002
4. Consuelo del Rosario Mainguez Domínguez - Tía de la víctima - 22 diciembre 1975
5. Diana Yorlay Melo Portilla - Tía de la víctima - 18 mayo 1983 
6. Luz Marina Melo Portilla - Abuela de la víctima - 20 agosto 1957
7. Luz Magali Mainguez Domínguez - Madre de la víctima - 30 enero 1978</v>
      </c>
      <c r="C6" s="83"/>
    </row>
    <row r="7" spans="1:6" x14ac:dyDescent="0.25">
      <c r="A7" s="21" t="s">
        <v>110</v>
      </c>
      <c r="B7" s="83" t="str">
        <f>'GENERALES NOTA 322'!B13:C13</f>
        <v>LLAMADA EN GARANTIA</v>
      </c>
      <c r="C7" s="83"/>
    </row>
    <row r="8" spans="1:6" ht="30" x14ac:dyDescent="0.25">
      <c r="A8" s="21" t="s">
        <v>46</v>
      </c>
      <c r="B8" s="77">
        <f>'GENERALES NOTA 322'!B22:C22</f>
        <v>302400000</v>
      </c>
      <c r="C8" s="78"/>
    </row>
    <row r="9" spans="1:6" x14ac:dyDescent="0.25">
      <c r="A9" s="84" t="s">
        <v>47</v>
      </c>
      <c r="B9" s="85" t="s">
        <v>48</v>
      </c>
      <c r="C9" s="86"/>
    </row>
    <row r="10" spans="1:6" x14ac:dyDescent="0.25">
      <c r="A10" s="84"/>
      <c r="B10" s="22" t="s">
        <v>49</v>
      </c>
      <c r="C10" s="19">
        <f>'GENERALES NOTA 322'!C24</f>
        <v>0</v>
      </c>
    </row>
    <row r="11" spans="1:6" x14ac:dyDescent="0.25">
      <c r="A11" s="84"/>
      <c r="B11" s="22" t="s">
        <v>50</v>
      </c>
      <c r="C11" s="19">
        <f>'GENERALES NOTA 322'!C25</f>
        <v>0</v>
      </c>
    </row>
    <row r="12" spans="1:6" x14ac:dyDescent="0.25">
      <c r="A12" s="84"/>
      <c r="B12" s="85"/>
      <c r="C12" s="86"/>
    </row>
    <row r="13" spans="1:6" x14ac:dyDescent="0.25">
      <c r="A13" s="84"/>
      <c r="B13" s="22" t="s">
        <v>112</v>
      </c>
      <c r="C13" s="24">
        <f>'GENERALES NOTA 322'!C27</f>
        <v>302400000</v>
      </c>
    </row>
    <row r="14" spans="1:6" x14ac:dyDescent="0.25">
      <c r="A14" s="84"/>
      <c r="B14" s="22" t="s">
        <v>113</v>
      </c>
      <c r="C14" s="24"/>
      <c r="E14" t="s">
        <v>59</v>
      </c>
      <c r="F14" s="17">
        <v>0.7</v>
      </c>
    </row>
    <row r="15" spans="1:6" x14ac:dyDescent="0.25">
      <c r="A15" s="23" t="s">
        <v>44</v>
      </c>
      <c r="B15" s="81" t="s">
        <v>131</v>
      </c>
      <c r="C15" s="82"/>
    </row>
    <row r="16" spans="1:6" ht="15" customHeight="1" x14ac:dyDescent="0.25">
      <c r="A16" s="21" t="s">
        <v>45</v>
      </c>
      <c r="B16" s="79" t="s">
        <v>154</v>
      </c>
      <c r="C16" s="80"/>
    </row>
    <row r="17" spans="1:3" ht="28.5" customHeight="1" x14ac:dyDescent="0.25">
      <c r="A17" s="14" t="s">
        <v>52</v>
      </c>
      <c r="B17" s="89">
        <f>((C19+C20+C22+C23)-C26)*C25*C27</f>
        <v>209999999.90000001</v>
      </c>
      <c r="C17" s="89"/>
    </row>
    <row r="18" spans="1:3" x14ac:dyDescent="0.25">
      <c r="A18" s="23" t="s">
        <v>53</v>
      </c>
      <c r="B18" s="87" t="s">
        <v>48</v>
      </c>
      <c r="C18" s="88"/>
    </row>
    <row r="19" spans="1:3" x14ac:dyDescent="0.25">
      <c r="A19" s="95"/>
      <c r="B19" s="22" t="s">
        <v>49</v>
      </c>
      <c r="C19" s="19"/>
    </row>
    <row r="20" spans="1:3" x14ac:dyDescent="0.25">
      <c r="A20" s="96"/>
      <c r="B20" s="22" t="s">
        <v>50</v>
      </c>
      <c r="C20" s="19">
        <v>0</v>
      </c>
    </row>
    <row r="21" spans="1:3" x14ac:dyDescent="0.25">
      <c r="A21" s="96"/>
      <c r="B21" s="85" t="s">
        <v>51</v>
      </c>
      <c r="C21" s="86"/>
    </row>
    <row r="22" spans="1:3" x14ac:dyDescent="0.25">
      <c r="A22" s="96"/>
      <c r="B22" s="22" t="s">
        <v>112</v>
      </c>
      <c r="C22" s="19">
        <v>210000000</v>
      </c>
    </row>
    <row r="23" spans="1:3" ht="45" x14ac:dyDescent="0.25">
      <c r="A23" s="96"/>
      <c r="B23" s="22" t="s">
        <v>114</v>
      </c>
      <c r="C23" s="19">
        <v>0</v>
      </c>
    </row>
    <row r="24" spans="1:3" x14ac:dyDescent="0.25">
      <c r="A24" s="96"/>
      <c r="B24" s="85" t="s">
        <v>115</v>
      </c>
      <c r="C24" s="86"/>
    </row>
    <row r="25" spans="1:3" x14ac:dyDescent="0.25">
      <c r="A25" s="25"/>
      <c r="B25" s="22" t="s">
        <v>127</v>
      </c>
      <c r="C25" s="26">
        <v>1</v>
      </c>
    </row>
    <row r="26" spans="1:3" x14ac:dyDescent="0.25">
      <c r="A26" s="27"/>
      <c r="B26" s="22" t="s">
        <v>116</v>
      </c>
      <c r="C26" s="34">
        <v>0.1</v>
      </c>
    </row>
    <row r="27" spans="1:3" x14ac:dyDescent="0.25">
      <c r="A27" s="27"/>
      <c r="B27" s="22" t="s">
        <v>136</v>
      </c>
      <c r="C27" s="26">
        <v>1</v>
      </c>
    </row>
    <row r="28" spans="1:3" x14ac:dyDescent="0.25">
      <c r="A28" s="18" t="s">
        <v>107</v>
      </c>
      <c r="B28" s="89">
        <f>IFERROR(B17*(VLOOKUP(B15,Hoja2!$G$1:$H$6,2,0)),16666)</f>
        <v>31499999.984999999</v>
      </c>
      <c r="C28" s="89"/>
    </row>
    <row r="29" spans="1:3" ht="30" x14ac:dyDescent="0.25">
      <c r="A29" s="21" t="s">
        <v>54</v>
      </c>
      <c r="B29" s="90" t="s">
        <v>155</v>
      </c>
      <c r="C29" s="91"/>
    </row>
    <row r="30" spans="1:3" ht="30" x14ac:dyDescent="0.25">
      <c r="A30" s="21" t="s">
        <v>55</v>
      </c>
      <c r="B30" s="92" t="s">
        <v>156</v>
      </c>
      <c r="C30" s="93"/>
    </row>
    <row r="31" spans="1:3" ht="18.75" x14ac:dyDescent="0.25">
      <c r="A31" s="28" t="s">
        <v>117</v>
      </c>
      <c r="B31" s="28"/>
      <c r="C31" s="28"/>
    </row>
    <row r="32" spans="1:3" x14ac:dyDescent="0.25">
      <c r="A32" s="29" t="s">
        <v>118</v>
      </c>
      <c r="B32" s="94"/>
      <c r="C32" s="94"/>
    </row>
    <row r="33" spans="1:3" x14ac:dyDescent="0.25">
      <c r="A33" s="29" t="s">
        <v>119</v>
      </c>
      <c r="B33" s="94"/>
      <c r="C33" s="94"/>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73" t="s">
        <v>56</v>
      </c>
      <c r="B1" s="73"/>
      <c r="C1" s="73"/>
    </row>
    <row r="2" spans="1:3" ht="17.100000000000001" customHeight="1" x14ac:dyDescent="0.25">
      <c r="A2" s="13" t="s">
        <v>25</v>
      </c>
      <c r="B2" s="74" t="str">
        <f>'[2]AUTOS NOTA 321'!B2:C2</f>
        <v xml:space="preserve">SINIESTRO   LEGIS </v>
      </c>
      <c r="C2" s="75"/>
    </row>
    <row r="3" spans="1:3" ht="15.95" customHeight="1" x14ac:dyDescent="0.25">
      <c r="A3" s="5" t="s">
        <v>11</v>
      </c>
      <c r="B3" s="36" t="str">
        <f>'GENERALES NOTA 322'!B2:C2</f>
        <v>52001-31-03-003-2023-00189-00</v>
      </c>
      <c r="C3" s="36"/>
    </row>
    <row r="4" spans="1:3" x14ac:dyDescent="0.25">
      <c r="A4" s="5" t="s">
        <v>0</v>
      </c>
      <c r="B4" s="36" t="str">
        <f>'GENERALES NOTA 322'!B3:C3</f>
        <v>Juzgado Tercero (3°) Civil del Circuito de Pasto</v>
      </c>
      <c r="C4" s="36"/>
    </row>
    <row r="5" spans="1:3" ht="29.1" customHeight="1" x14ac:dyDescent="0.25">
      <c r="A5" s="5" t="s">
        <v>109</v>
      </c>
      <c r="B5" s="36" t="str">
        <f>'GENERALES NOTA 322'!B5:C5</f>
        <v xml:space="preserve">Hospital Infantil Los Angeles </v>
      </c>
      <c r="C5" s="36"/>
    </row>
    <row r="6" spans="1:3" x14ac:dyDescent="0.25">
      <c r="A6" s="5" t="s">
        <v>1</v>
      </c>
      <c r="B6" s="36">
        <f>'GENERALES NOTA 322'!B12:C12</f>
        <v>0</v>
      </c>
      <c r="C6" s="36"/>
    </row>
    <row r="7" spans="1:3" ht="43.5" customHeight="1" x14ac:dyDescent="0.25">
      <c r="A7" s="5" t="s">
        <v>110</v>
      </c>
      <c r="B7" s="36" t="str">
        <f>'GENERALES NOTA 322'!B13:C13</f>
        <v>LLAMADA EN GARANTIA</v>
      </c>
      <c r="C7" s="36"/>
    </row>
    <row r="8" spans="1:3" x14ac:dyDescent="0.25">
      <c r="A8" s="5" t="s">
        <v>121</v>
      </c>
      <c r="B8" s="36"/>
      <c r="C8" s="36"/>
    </row>
    <row r="9" spans="1:3" x14ac:dyDescent="0.25">
      <c r="A9" s="15" t="s">
        <v>53</v>
      </c>
      <c r="B9" s="97"/>
      <c r="C9" s="97"/>
    </row>
    <row r="10" spans="1:3" x14ac:dyDescent="0.25">
      <c r="A10" s="15" t="s">
        <v>122</v>
      </c>
      <c r="B10" s="36"/>
      <c r="C10" s="36"/>
    </row>
    <row r="11" spans="1:3" ht="30" x14ac:dyDescent="0.25">
      <c r="A11" s="15" t="s">
        <v>123</v>
      </c>
      <c r="B11" s="98"/>
      <c r="C11" s="64"/>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64"/>
      <c r="C16" s="6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Gerardo</cp:lastModifiedBy>
  <dcterms:created xsi:type="dcterms:W3CDTF">2020-12-07T14:41:17Z</dcterms:created>
  <dcterms:modified xsi:type="dcterms:W3CDTF">2023-12-13T14:02:30Z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