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maria\Downloads\"/>
    </mc:Choice>
  </mc:AlternateContent>
  <xr:revisionPtr revIDLastSave="0" documentId="8_{E897A8A7-46F8-48CC-A49C-892C957EB4CE}" xr6:coauthVersionLast="47" xr6:coauthVersionMax="47" xr10:uidLastSave="{00000000-0000-0000-0000-000000000000}"/>
  <bookViews>
    <workbookView xWindow="-120" yWindow="-120" windowWidth="20730" windowHeight="11310"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2" l="1"/>
  <c r="B8" i="17"/>
  <c r="B7" i="17"/>
  <c r="B6" i="17"/>
  <c r="B2" i="17"/>
  <c r="B5" i="14"/>
  <c r="B4" i="10"/>
  <c r="B3" i="10"/>
  <c r="B4" i="14"/>
  <c r="B8" i="14"/>
  <c r="B7" i="14"/>
  <c r="B3" i="14"/>
  <c r="B2" i="14"/>
  <c r="B3" i="12"/>
  <c r="B12" i="17" l="1"/>
  <c r="B11" i="17" s="1"/>
  <c r="B15" i="17" s="1"/>
  <c r="B12" i="14"/>
  <c r="B2" i="12"/>
  <c r="B7" i="12"/>
  <c r="B6" i="12"/>
  <c r="B4" i="12"/>
  <c r="B11" i="14" l="1"/>
  <c r="B15" i="14" s="1"/>
  <c r="B7" i="10"/>
</calcChain>
</file>

<file path=xl/sharedStrings.xml><?xml version="1.0" encoding="utf-8"?>
<sst xmlns="http://schemas.openxmlformats.org/spreadsheetml/2006/main" count="197" uniqueCount="137">
  <si>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</si>
  <si>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</si>
  <si>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</si>
  <si>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</si>
  <si>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</si>
  <si>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</si>
  <si>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</si>
  <si>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</si>
  <si>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</si>
  <si>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</si>
  <si>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</si>
  <si>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</si>
  <si>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</si>
  <si>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</si>
  <si>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</si>
  <si>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</si>
  <si>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</si>
  <si>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</si>
  <si>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</si>
  <si>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</si>
  <si>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</si>
  <si>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</si>
  <si>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</si>
  <si>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</si>
  <si>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</si>
  <si>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</si>
  <si>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</si>
  <si>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</si>
  <si>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</si>
  <si>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</si>
  <si>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</si>
  <si>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</si>
  <si>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</si>
  <si>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</si>
  <si>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</si>
  <si>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</si>
  <si>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</si>
  <si>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</si>
  <si>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</si>
  <si>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</si>
  <si>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</si>
  <si>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</si>
  <si>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</si>
  <si>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</si>
  <si>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</si>
  <si>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</si>
  <si>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</si>
  <si>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</si>
  <si>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</si>
  <si>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</si>
  <si>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</si>
  <si>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</si>
  <si>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</si>
  <si>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</si>
  <si>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</si>
  <si>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</si>
  <si>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</si>
  <si>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</si>
  <si>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</si>
  <si>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</si>
  <si>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</si>
  <si>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</si>
  <si>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</si>
  <si>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</si>
  <si>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</si>
  <si>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</si>
  <si>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</si>
  <si>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</si>
  <si>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</si>
  <si>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</si>
  <si>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</si>
  <si>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</si>
  <si>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</si>
  <si>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</si>
  <si>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</si>
  <si>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</si>
  <si>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</si>
  <si>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</si>
  <si>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</si>
  <si>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</si>
  <si>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</si>
  <si>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</si>
  <si>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</si>
  <si>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</si>
  <si>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</si>
  <si>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</si>
  <si>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</si>
  <si>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</si>
  <si>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</si>
  <si>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</si>
  <si>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</si>
  <si>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</si>
  <si>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</si>
  <si>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</si>
  <si>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</si>
  <si>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</si>
  <si>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</si>
  <si>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</si>
  <si>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</si>
  <si>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</si>
  <si>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</si>
  <si>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</si>
  <si>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</si>
  <si>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</si>
  <si>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</si>
  <si>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</si>
  <si>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</si>
  <si>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</si>
  <si>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</si>
  <si>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</si>
  <si>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</si>
  <si>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</si>
  <si>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</si>
  <si>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</si>
  <si>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</si>
  <si>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</si>
  <si>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N/A</t>
  </si>
  <si>
    <t>VALOR ASEGURADO</t>
  </si>
  <si>
    <t>DEDUCIBLE</t>
  </si>
  <si>
    <t xml:space="preserve">VALOR TOMAR </t>
  </si>
  <si>
    <t>SINIESTRO 123 LEGIS 123</t>
  </si>
  <si>
    <t>798-2021</t>
  </si>
  <si>
    <t>CONTRALORIA GENERAL DE RISARALDA</t>
  </si>
  <si>
    <t>AGUAS Y ASEO DE RISARALDA S.A. E.S.P</t>
  </si>
  <si>
    <t>CONTRALORÍA GENERAL DE RISARALDA</t>
  </si>
  <si>
    <t>ALLIANZ SEGUROS S.A., SEGUROS DEL ESTADO, ASEGURADORA SOLIDARIA DE COLOMBIA E.C.</t>
  </si>
  <si>
    <t>900.259.215-4</t>
  </si>
  <si>
    <t>022410621</t>
  </si>
  <si>
    <t>MANEJO</t>
  </si>
  <si>
    <t>21 DE JUNIO DE 2021</t>
  </si>
  <si>
    <t xml:space="preserve">ASEGURADORA SOLIDARIA </t>
  </si>
  <si>
    <t xml:space="preserve">La contingencia se califica como eventual, dado que a pesar de que la póliza vinculada no presta cobertura temporal, los precedentes de la Contraloría indican que esta tiende erróneamente a inaplicar la cláusula de cobertura temporal.     
Lo primero que debe tomarse en consideración es que la Póliza No. 022410621 cuyo tomador y asegurado es AGUAS Y ASEO DE RISARALDA S.A., si bien presta cobertura material no ofrece cobertura temporal.  En primer lugar, debe decirse que este contrato de seguro presta cobertura material debido a que ampara la responsabilidad fiscal. Frente a la cobertura temporal, debe decirse que la precitada póliza se pactó bajo la modalidad de OCURRENCIA, la cual ampara la responsabilidad derivada de los daños causados durante la vigencia de la Póliza. En consecuencia, la ocurrencia del generador del presunto daño patrimonial que data entre 16 de noviembre de 2018 y el 31 de diciembre de 2018 se encuentra por fuera de la limitación temporal pactada para la Póliza en mención, cuya vigencia comprende desde el 14 de febrero de 2019 hasta el 13 de febrero de 2020.  
Respecto al juicio de responsabilidad fiscal propiamente dicho, debe decirse que dependerá del debate probatorio confirmar o desvirtuar los hallazgos respecto de los presuntos responsables. Si bien la Contraloría cuenta con pruebas como vales, bitácoras de la obra, actas de pactacion de precios etc, con las que podría eventualmente aclararse el desfase en el material, como robos, factores ambientales y accidentes, que se traducen en sobrecostos por el material perdido. En todo caso, aunque podría pensarse que dichas pruebas podrían desvirtuar los hallazgos respecto de los presuntos responsables, las mismas ya se encontraban en poder de la Contraloría desde el hallazgo fiscal. Lo que quiere decir que, aun siendo estas del conocimiento del ente de control, de cualquier forma, este no las estimó suficientes para desvirtuar el juicio de responsabilidad fiscal. Por tal motivo, resulta necesario esperar a la práctica de pruebas adicionales para llevar a la Contraloría al convencimiento de que en el presente caso no puede haber responsabilidad fiscal. Lo anterior sin perjuicio del carácter contingente del proceso.   
</t>
  </si>
  <si>
    <t xml:space="preserve">Se llegó al valor de $16.000.000. Este valor se obtuvo de la siguiente manera:    
Presunto detrimento patrimonial: se dio apertura al Proceso de Responsabilidad Fiscal No. 798-2021, por el presunto detrimento patrimonial en cuantía de OCHENTA Y TRES MILLONES OCHOCIENTOS NOVENTA Y UN MIL SETECIENTOS SESENTA PESOS ($83.891.760).         
$83.891.760   
No obstante, y toda vez que el valor del presunto detrimento supera el valor asegurado, se tendrá este último como base para la liquidación objetiva, el cual corresponde a un valor de $20.000.000, A ese valor se le aplica el porcentaje de participación de ALLIANZ que corresponde al 80% lo que nos arroja un valor de $16.000.000 (sin deducible). </t>
  </si>
  <si>
    <t>1)	En el presente caso no se reúnen los elementos de responsabilidad fiscal
2)	Ausencia de cobertura temporal para los hechos del presunto detrimento patrimonial 
3)	Inexistencia de obligación indemnizatoria por no haberse realizado el riesgo asegurado
4)	Existencia de coaseguro
5)	Límite del valor asegurado
6)	Disponibilidad del valor asegurado</t>
  </si>
  <si>
    <t xml:space="preserve">14 de febrero de 2019 hasta el 13 de febrero de 2020.  </t>
  </si>
  <si>
    <t>16/11/2018 AL 31/12/2018</t>
  </si>
  <si>
    <t xml:space="preserve">El hallazgo fiscal al que se refiere el presente proceso tiene relación con faltantes de cantidades de materiales en el contrato de suministro SAMC-EAAR-006-2018,  suscrito entre la EMPRESA DE AGUAS Y ASEO DE RISARALDA y la FERRETERIA LOS TUBOS S.A. cuyo objeto era “suministro y transporte de materiales de construcción, herramienta menos y equipo para la construcción del sistema de aducción del sector Tribunas Córcega en el Municipio de Pereira departamento de Risaralda”  Con acta de inicio del 16 de noviembre de 2018 y acta final del 31 de diciembre de 2018. 
Una vez contrastada las obras ejecutadas, con la cantidad de elementos facturados mas la verificada por el órgano de control, se obtuvo una diferencia por valor de $83.891.760; esta suma constituye el valor del presunto detrimento patrimonial investigado, y que corresponde a las cantidades de materiales establecidas en el contrato de suministro SAMC-EAA-006-2018, que fueron canceladas en su totalidad, según se desprende del acta final del 31 de diciembre de 2018 y no ejecutadas en el contrato objeto de reproche fiscal.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</si>
</sst>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15" fontId="0" fillId="0" borderId="2" xfId="0" applyNumberFormat="1" applyBorder="1" applyAlignment="1">
      <alignment horizontal="justify" vertical="top" wrapText="1"/>
    </xf>
    <xf numFmtId="0" fontId="0" fillId="4" borderId="5" xfId="0" applyFont="1" applyFill="1" applyBorder="1" applyAlignment="1" applyProtection="1">
      <alignment horizontal="center" vertical="top" wrapText="1"/>
      <protection locked="0"/>
    </xf>
    <xf numFmtId="0" fontId="0" fillId="4" borderId="6" xfId="0" applyFont="1" applyFill="1"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xf numFmtId="0" fontId="0" fillId="0" borderId="2"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9"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90" zoomScaleNormal="90" workbookViewId="0">
      <selection activeCell="B6" sqref="B6:C6"/>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0" t="s">
        <v>0</v>
      </c>
      <c r="B1" s="40"/>
      <c r="C1" s="40"/>
    </row>
    <row r="2" spans="1:3" x14ac:dyDescent="0.25">
      <c r="A2" s="5" t="s">
        <v>1</v>
      </c>
      <c r="B2" s="37" t="s">
        <v>121</v>
      </c>
      <c r="C2" s="37"/>
    </row>
    <row r="3" spans="1:3" ht="15" customHeight="1" x14ac:dyDescent="0.25">
      <c r="A3" s="5" t="s">
        <v>2</v>
      </c>
      <c r="B3" s="38" t="s">
        <v>124</v>
      </c>
      <c r="C3" s="39"/>
    </row>
    <row r="4" spans="1:3" x14ac:dyDescent="0.25">
      <c r="A4" s="5" t="s">
        <v>3</v>
      </c>
      <c r="B4" s="38" t="s">
        <v>20</v>
      </c>
      <c r="C4" s="39"/>
    </row>
    <row r="5" spans="1:3" x14ac:dyDescent="0.25">
      <c r="A5" s="5" t="s">
        <v>4</v>
      </c>
      <c r="B5" s="37" t="s">
        <v>20</v>
      </c>
      <c r="C5" s="37"/>
    </row>
    <row r="6" spans="1:3" x14ac:dyDescent="0.25">
      <c r="A6" s="5" t="s">
        <v>5</v>
      </c>
      <c r="B6" s="41" t="s">
        <v>123</v>
      </c>
      <c r="C6" s="42"/>
    </row>
    <row r="7" spans="1:3" x14ac:dyDescent="0.25">
      <c r="A7" s="5" t="s">
        <v>6</v>
      </c>
      <c r="B7" s="43">
        <v>83891760</v>
      </c>
      <c r="C7" s="37"/>
    </row>
    <row r="8" spans="1:3" x14ac:dyDescent="0.25">
      <c r="A8" s="35" t="s">
        <v>7</v>
      </c>
      <c r="B8" s="37" t="s">
        <v>125</v>
      </c>
      <c r="C8" s="37"/>
    </row>
    <row r="9" spans="1:3" x14ac:dyDescent="0.25">
      <c r="A9" s="5" t="s">
        <v>8</v>
      </c>
      <c r="B9" s="86" t="s">
        <v>135</v>
      </c>
      <c r="C9" s="45"/>
    </row>
    <row r="10" spans="1:3" x14ac:dyDescent="0.25">
      <c r="A10" s="48" t="s">
        <v>9</v>
      </c>
      <c r="B10" s="49" t="s">
        <v>136</v>
      </c>
      <c r="C10" s="37"/>
    </row>
    <row r="11" spans="1:3" ht="30" customHeight="1" x14ac:dyDescent="0.25">
      <c r="A11" s="48"/>
      <c r="B11" s="37"/>
      <c r="C11" s="37"/>
    </row>
    <row r="12" spans="1:3" x14ac:dyDescent="0.25">
      <c r="A12" s="48"/>
      <c r="B12" s="37"/>
      <c r="C12" s="37"/>
    </row>
    <row r="13" spans="1:3" x14ac:dyDescent="0.25">
      <c r="A13" s="5" t="s">
        <v>10</v>
      </c>
      <c r="B13" s="37" t="s">
        <v>123</v>
      </c>
      <c r="C13" s="37"/>
    </row>
    <row r="14" spans="1:3" ht="17.25" customHeight="1" x14ac:dyDescent="0.25">
      <c r="A14" s="5" t="s">
        <v>11</v>
      </c>
      <c r="B14" s="50" t="s">
        <v>126</v>
      </c>
      <c r="C14" s="50"/>
    </row>
    <row r="15" spans="1:3" ht="15.75" customHeight="1" x14ac:dyDescent="0.25">
      <c r="A15" s="5" t="s">
        <v>12</v>
      </c>
      <c r="B15" s="50" t="s">
        <v>127</v>
      </c>
      <c r="C15" s="50"/>
    </row>
    <row r="16" spans="1:3" ht="33" customHeight="1" x14ac:dyDescent="0.25">
      <c r="A16" s="5" t="s">
        <v>13</v>
      </c>
      <c r="B16" s="44" t="s">
        <v>128</v>
      </c>
      <c r="C16" s="45"/>
    </row>
    <row r="17" spans="1:3" ht="18.75" customHeight="1" x14ac:dyDescent="0.25">
      <c r="A17" s="5" t="s">
        <v>14</v>
      </c>
      <c r="B17" s="46"/>
      <c r="C17" s="47"/>
    </row>
    <row r="18" spans="1:3" x14ac:dyDescent="0.25">
      <c r="A18" s="5" t="s">
        <v>15</v>
      </c>
      <c r="B18" s="46" t="s">
        <v>129</v>
      </c>
      <c r="C18" s="47"/>
    </row>
    <row r="19" spans="1:3" x14ac:dyDescent="0.25">
      <c r="A19" s="5" t="s">
        <v>16</v>
      </c>
      <c r="B19" s="37" t="s">
        <v>116</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opLeftCell="A9" zoomScale="90" zoomScaleNormal="90" workbookViewId="0">
      <selection activeCell="C18" sqref="C18"/>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3" t="s">
        <v>21</v>
      </c>
      <c r="B1" s="53"/>
      <c r="C1" s="53"/>
    </row>
    <row r="2" spans="1:3" x14ac:dyDescent="0.25">
      <c r="A2" s="15" t="s">
        <v>22</v>
      </c>
      <c r="B2" s="54" t="s">
        <v>120</v>
      </c>
      <c r="C2" s="55"/>
    </row>
    <row r="3" spans="1:3" s="25" customFormat="1" x14ac:dyDescent="0.25">
      <c r="A3" s="5" t="s">
        <v>1</v>
      </c>
      <c r="B3" s="37" t="str">
        <f>'GENERALES NOTA 322'!B2:C2</f>
        <v>798-2021</v>
      </c>
      <c r="C3" s="37"/>
    </row>
    <row r="4" spans="1:3" s="2" customFormat="1" ht="14.45" customHeight="1" x14ac:dyDescent="0.25">
      <c r="A4" s="5" t="s">
        <v>2</v>
      </c>
      <c r="B4" s="37" t="str">
        <f>'GENERALES NOTA 322'!B3:C3</f>
        <v>CONTRALORÍA GENERAL DE RISARALDA</v>
      </c>
      <c r="C4" s="37"/>
    </row>
    <row r="5" spans="1:3" s="2" customFormat="1" x14ac:dyDescent="0.25">
      <c r="A5" s="5" t="s">
        <v>5</v>
      </c>
      <c r="B5" s="37" t="s">
        <v>123</v>
      </c>
      <c r="C5" s="37"/>
    </row>
    <row r="6" spans="1:3" s="2" customFormat="1" x14ac:dyDescent="0.25">
      <c r="A6" s="5" t="s">
        <v>6</v>
      </c>
      <c r="B6" s="56">
        <v>83891760</v>
      </c>
      <c r="C6" s="56"/>
    </row>
    <row r="7" spans="1:3" s="2" customFormat="1" x14ac:dyDescent="0.25">
      <c r="A7" s="5" t="s">
        <v>7</v>
      </c>
      <c r="B7" s="37" t="str">
        <f>'GENERALES NOTA 322'!B8:C8</f>
        <v>ALLIANZ SEGUROS S.A., SEGUROS DEL ESTADO, ASEGURADORA SOLIDARIA DE COLOMBIA E.C.</v>
      </c>
      <c r="C7" s="37"/>
    </row>
    <row r="8" spans="1:3" x14ac:dyDescent="0.25">
      <c r="A8" s="12" t="s">
        <v>23</v>
      </c>
      <c r="B8" s="37"/>
      <c r="C8" s="37"/>
    </row>
    <row r="9" spans="1:3" x14ac:dyDescent="0.25">
      <c r="A9" s="12" t="s">
        <v>24</v>
      </c>
      <c r="B9" s="37"/>
      <c r="C9" s="37"/>
    </row>
    <row r="10" spans="1:3" x14ac:dyDescent="0.25">
      <c r="A10" s="12" t="s">
        <v>25</v>
      </c>
      <c r="B10" s="51">
        <v>20000000</v>
      </c>
      <c r="C10" s="52"/>
    </row>
    <row r="11" spans="1:3" x14ac:dyDescent="0.25">
      <c r="A11" s="12" t="s">
        <v>26</v>
      </c>
      <c r="B11" s="38" t="s">
        <v>90</v>
      </c>
      <c r="C11" s="39"/>
    </row>
    <row r="12" spans="1:3" x14ac:dyDescent="0.25">
      <c r="A12" s="12" t="s">
        <v>27</v>
      </c>
      <c r="B12" s="37" t="s">
        <v>134</v>
      </c>
      <c r="C12" s="37"/>
    </row>
    <row r="13" spans="1:3" x14ac:dyDescent="0.25">
      <c r="A13" s="12" t="s">
        <v>28</v>
      </c>
      <c r="B13" s="37" t="s">
        <v>91</v>
      </c>
      <c r="C13" s="37"/>
    </row>
    <row r="14" spans="1:3" x14ac:dyDescent="0.25">
      <c r="A14" s="12" t="s">
        <v>29</v>
      </c>
      <c r="B14" s="37"/>
      <c r="C14" s="37"/>
    </row>
    <row r="15" spans="1:3" x14ac:dyDescent="0.25">
      <c r="A15" s="57" t="s">
        <v>30</v>
      </c>
      <c r="B15" s="37"/>
      <c r="C15" s="37"/>
    </row>
    <row r="16" spans="1:3" x14ac:dyDescent="0.25">
      <c r="A16" s="58"/>
      <c r="B16" s="8" t="s">
        <v>31</v>
      </c>
      <c r="C16" s="9" t="s">
        <v>32</v>
      </c>
    </row>
    <row r="17" spans="1:3" x14ac:dyDescent="0.25">
      <c r="A17" s="58"/>
      <c r="B17" s="10" t="s">
        <v>130</v>
      </c>
      <c r="C17" s="93">
        <v>0.2</v>
      </c>
    </row>
    <row r="18" spans="1:3" x14ac:dyDescent="0.25">
      <c r="A18" s="58"/>
      <c r="B18" s="10"/>
      <c r="C18" s="10"/>
    </row>
    <row r="19" spans="1:3" x14ac:dyDescent="0.25">
      <c r="A19" s="58"/>
      <c r="B19" s="10"/>
      <c r="C19" s="10"/>
    </row>
    <row r="20" spans="1:3" x14ac:dyDescent="0.25">
      <c r="A20" s="12" t="s">
        <v>33</v>
      </c>
      <c r="B20" s="37"/>
      <c r="C20" s="37"/>
    </row>
    <row r="21" spans="1:3" x14ac:dyDescent="0.25">
      <c r="A21" s="12" t="s">
        <v>34</v>
      </c>
      <c r="B21" s="38"/>
      <c r="C21" s="39"/>
    </row>
    <row r="22" spans="1:3" x14ac:dyDescent="0.25">
      <c r="A22" s="11" t="s">
        <v>35</v>
      </c>
      <c r="B22" s="37"/>
      <c r="C22" s="37"/>
    </row>
    <row r="23" spans="1:3" x14ac:dyDescent="0.25">
      <c r="A23" s="59" t="s">
        <v>36</v>
      </c>
      <c r="B23" s="59"/>
      <c r="C23" s="59"/>
    </row>
    <row r="24" spans="1:3" x14ac:dyDescent="0.25">
      <c r="A24" s="46" t="s">
        <v>37</v>
      </c>
      <c r="B24" s="47"/>
      <c r="C24" s="22"/>
    </row>
    <row r="25" spans="1:3" x14ac:dyDescent="0.25">
      <c r="A25" s="46" t="s">
        <v>38</v>
      </c>
      <c r="B25" s="47"/>
      <c r="C25" s="22"/>
    </row>
    <row r="26" spans="1:3" x14ac:dyDescent="0.25">
      <c r="A26" s="46" t="s">
        <v>39</v>
      </c>
      <c r="B26" s="47"/>
      <c r="C26" s="23"/>
    </row>
    <row r="27" spans="1:3" x14ac:dyDescent="0.25">
      <c r="A27" s="16" t="s">
        <v>40</v>
      </c>
      <c r="B27" s="17"/>
      <c r="C27" s="22"/>
    </row>
    <row r="28" spans="1:3" x14ac:dyDescent="0.25">
      <c r="A28" s="46" t="s">
        <v>41</v>
      </c>
      <c r="B28" s="47"/>
      <c r="C28" s="22"/>
    </row>
    <row r="29" spans="1:3" x14ac:dyDescent="0.25">
      <c r="A29" s="46" t="s">
        <v>42</v>
      </c>
      <c r="B29" s="47"/>
      <c r="C29" s="36"/>
    </row>
    <row r="30" spans="1:3" x14ac:dyDescent="0.25">
      <c r="A30" s="46" t="s">
        <v>43</v>
      </c>
      <c r="B30" s="47"/>
      <c r="C30" s="22"/>
    </row>
    <row r="31" spans="1:3" x14ac:dyDescent="0.25">
      <c r="A31" s="54" t="s">
        <v>44</v>
      </c>
      <c r="B31" s="55"/>
      <c r="C31" s="24"/>
    </row>
    <row r="32" spans="1:3" x14ac:dyDescent="0.25">
      <c r="A32" s="61" t="s">
        <v>45</v>
      </c>
      <c r="B32" s="61"/>
      <c r="C32" s="61"/>
    </row>
    <row r="33" spans="1:3" x14ac:dyDescent="0.25">
      <c r="A33" s="60" t="s">
        <v>46</v>
      </c>
      <c r="B33" s="60"/>
      <c r="C33" s="10"/>
    </row>
    <row r="34" spans="1:3" x14ac:dyDescent="0.25">
      <c r="A34" s="60" t="s">
        <v>47</v>
      </c>
      <c r="B34" s="60"/>
      <c r="C34" s="10"/>
    </row>
    <row r="35" spans="1:3" x14ac:dyDescent="0.25">
      <c r="A35" s="60" t="s">
        <v>48</v>
      </c>
      <c r="B35" s="60"/>
      <c r="C35" s="10"/>
    </row>
    <row r="36" spans="1:3" x14ac:dyDescent="0.25">
      <c r="A36" s="60" t="s">
        <v>49</v>
      </c>
      <c r="B36" s="60"/>
      <c r="C36" s="10"/>
    </row>
    <row r="37" spans="1:3" x14ac:dyDescent="0.25">
      <c r="A37" s="60" t="s">
        <v>50</v>
      </c>
      <c r="B37" s="60"/>
      <c r="C37" s="10"/>
    </row>
    <row r="38" spans="1:3" x14ac:dyDescent="0.25">
      <c r="A38" s="60" t="s">
        <v>51</v>
      </c>
      <c r="B38" s="60"/>
      <c r="C38" s="10"/>
    </row>
    <row r="39" spans="1:3" x14ac:dyDescent="0.25">
      <c r="A39" s="60" t="s">
        <v>52</v>
      </c>
      <c r="B39" s="60"/>
      <c r="C39" s="10"/>
    </row>
    <row r="40" spans="1:3" x14ac:dyDescent="0.25">
      <c r="A40" s="60" t="s">
        <v>53</v>
      </c>
      <c r="B40" s="60"/>
      <c r="C40" s="10"/>
    </row>
    <row r="41" spans="1:3" x14ac:dyDescent="0.25">
      <c r="A41" s="60" t="s">
        <v>54</v>
      </c>
      <c r="B41" s="60"/>
      <c r="C41" s="10"/>
    </row>
    <row r="42" spans="1:3" x14ac:dyDescent="0.25">
      <c r="A42" s="60" t="s">
        <v>55</v>
      </c>
      <c r="B42" s="60"/>
      <c r="C42" s="10"/>
    </row>
    <row r="43" spans="1:3" x14ac:dyDescent="0.25">
      <c r="A43" s="60" t="s">
        <v>56</v>
      </c>
      <c r="B43" s="60"/>
      <c r="C43" s="10"/>
    </row>
    <row r="44" spans="1:3" x14ac:dyDescent="0.25">
      <c r="A44" s="60" t="s">
        <v>57</v>
      </c>
      <c r="B44" s="60"/>
      <c r="C44" s="10"/>
    </row>
    <row r="45" spans="1:3" x14ac:dyDescent="0.25">
      <c r="A45" s="60" t="s">
        <v>58</v>
      </c>
      <c r="B45" s="60"/>
      <c r="C45" s="10"/>
    </row>
    <row r="46" spans="1:3" x14ac:dyDescent="0.25">
      <c r="A46" s="60" t="s">
        <v>59</v>
      </c>
      <c r="B46" s="60"/>
      <c r="C46" s="10"/>
    </row>
    <row r="47" spans="1:3" x14ac:dyDescent="0.25">
      <c r="A47" s="60" t="s">
        <v>60</v>
      </c>
      <c r="B47" s="60"/>
      <c r="C47" s="10"/>
    </row>
    <row r="48" spans="1:3" x14ac:dyDescent="0.25">
      <c r="A48" s="60" t="s">
        <v>61</v>
      </c>
      <c r="B48" s="60"/>
      <c r="C48" s="10"/>
    </row>
    <row r="49" spans="1:3" x14ac:dyDescent="0.25">
      <c r="A49" s="62"/>
      <c r="B49" s="62"/>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A9" zoomScale="80" zoomScaleNormal="80" workbookViewId="0">
      <selection activeCell="B17" sqref="B17:C17"/>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91" t="str">
        <f>'GENERALES NOTA 321'!B2:C2</f>
        <v>SINIESTRO 123 LEGIS 123</v>
      </c>
      <c r="C2" s="92"/>
    </row>
    <row r="3" spans="1:6" x14ac:dyDescent="0.25">
      <c r="A3" s="28" t="s">
        <v>1</v>
      </c>
      <c r="B3" s="65" t="str">
        <f>'GENERALES NOTA 322'!B2:C2</f>
        <v>798-2021</v>
      </c>
      <c r="C3" s="66"/>
    </row>
    <row r="4" spans="1:6" s="2" customFormat="1" x14ac:dyDescent="0.25">
      <c r="A4" s="29" t="s">
        <v>2</v>
      </c>
      <c r="B4" s="64" t="str">
        <f>'GENERALES NOTA 322'!B3:C3</f>
        <v>CONTRALORÍA GENERAL DE RISARALDA</v>
      </c>
      <c r="C4" s="64"/>
    </row>
    <row r="5" spans="1:6" s="2" customFormat="1" x14ac:dyDescent="0.25">
      <c r="A5" s="29" t="s">
        <v>5</v>
      </c>
      <c r="B5" s="80" t="str">
        <f>'GENERALES NOTA 321'!B5:C5</f>
        <v>AGUAS Y ASEO DE RISARALDA S.A. E.S.P</v>
      </c>
      <c r="C5" s="81"/>
    </row>
    <row r="6" spans="1:6" s="2" customFormat="1" x14ac:dyDescent="0.25">
      <c r="A6" s="5" t="s">
        <v>117</v>
      </c>
      <c r="B6" s="82">
        <v>20000000</v>
      </c>
      <c r="C6" s="83"/>
    </row>
    <row r="7" spans="1:6" s="2" customFormat="1" x14ac:dyDescent="0.25">
      <c r="A7" s="5" t="s">
        <v>6</v>
      </c>
      <c r="B7" s="78">
        <f>'GENERALES NOTA 322'!B7:C7</f>
        <v>83891760</v>
      </c>
      <c r="C7" s="78"/>
    </row>
    <row r="8" spans="1:6" s="2" customFormat="1" x14ac:dyDescent="0.25">
      <c r="A8" s="29" t="s">
        <v>7</v>
      </c>
      <c r="B8" s="64" t="str">
        <f>'GENERALES NOTA 322'!B8:C8</f>
        <v>ALLIANZ SEGUROS S.A., SEGUROS DEL ESTADO, ASEGURADORA SOLIDARIA DE COLOMBIA E.C.</v>
      </c>
      <c r="C8" s="64"/>
    </row>
    <row r="9" spans="1:6" ht="23.25" customHeight="1" x14ac:dyDescent="0.25">
      <c r="A9" s="30" t="s">
        <v>63</v>
      </c>
      <c r="B9" s="65" t="s">
        <v>64</v>
      </c>
      <c r="C9" s="66"/>
    </row>
    <row r="10" spans="1:6" ht="60" x14ac:dyDescent="0.25">
      <c r="A10" s="29" t="s">
        <v>65</v>
      </c>
      <c r="B10" s="87" t="s">
        <v>131</v>
      </c>
      <c r="C10" s="88"/>
      <c r="E10" t="s">
        <v>66</v>
      </c>
      <c r="F10" s="14">
        <v>0.7</v>
      </c>
    </row>
    <row r="11" spans="1:6" x14ac:dyDescent="0.25">
      <c r="A11" s="34" t="s">
        <v>67</v>
      </c>
      <c r="B11" s="69">
        <f>(B12-B14)*B13</f>
        <v>16000000</v>
      </c>
      <c r="C11" s="70"/>
      <c r="E11" t="s">
        <v>64</v>
      </c>
      <c r="F11" s="14">
        <v>0.3</v>
      </c>
    </row>
    <row r="12" spans="1:6" x14ac:dyDescent="0.25">
      <c r="A12" s="13" t="s">
        <v>119</v>
      </c>
      <c r="B12" s="73">
        <f>MIN(B6,B7)</f>
        <v>20000000</v>
      </c>
      <c r="C12" s="74"/>
      <c r="F12" s="14"/>
    </row>
    <row r="13" spans="1:6" x14ac:dyDescent="0.25">
      <c r="A13" s="30" t="s">
        <v>30</v>
      </c>
      <c r="B13" s="75">
        <v>0.8</v>
      </c>
      <c r="C13" s="75"/>
      <c r="F13" s="14"/>
    </row>
    <row r="14" spans="1:6" x14ac:dyDescent="0.25">
      <c r="A14" s="30" t="s">
        <v>118</v>
      </c>
      <c r="B14" s="76">
        <v>0</v>
      </c>
      <c r="C14" s="77"/>
      <c r="F14" s="14"/>
    </row>
    <row r="15" spans="1:6" x14ac:dyDescent="0.25">
      <c r="A15" s="33" t="s">
        <v>68</v>
      </c>
      <c r="B15" s="71">
        <f>IFERROR(B11*(VLOOKUP(B9,E10:F15,2,0)),16666)</f>
        <v>4800000</v>
      </c>
      <c r="C15" s="72"/>
    </row>
    <row r="16" spans="1:6" ht="180" customHeight="1" x14ac:dyDescent="0.25">
      <c r="A16" s="29" t="s">
        <v>69</v>
      </c>
      <c r="B16" s="89" t="s">
        <v>132</v>
      </c>
      <c r="C16" s="66"/>
    </row>
    <row r="17" spans="1:3" ht="90" x14ac:dyDescent="0.25">
      <c r="A17" s="29" t="s">
        <v>70</v>
      </c>
      <c r="B17" s="90" t="s">
        <v>133</v>
      </c>
      <c r="C17" s="6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opLeftCell="A7" zoomScale="70" zoomScaleNormal="70" workbookViewId="0">
      <selection activeCell="B16" sqref="B16:C16"/>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t="str">
        <f>'GENERALES NOTA 321'!B2:C2</f>
        <v>SINIESTRO 123 LEGIS 123</v>
      </c>
      <c r="C2" s="81"/>
    </row>
    <row r="3" spans="1:6" x14ac:dyDescent="0.25">
      <c r="A3" s="28" t="s">
        <v>1</v>
      </c>
      <c r="B3" s="65" t="s">
        <v>121</v>
      </c>
      <c r="C3" s="66"/>
    </row>
    <row r="4" spans="1:6" s="2" customFormat="1" x14ac:dyDescent="0.25">
      <c r="A4" s="29" t="s">
        <v>2</v>
      </c>
      <c r="B4" s="64" t="s">
        <v>122</v>
      </c>
      <c r="C4" s="64"/>
    </row>
    <row r="5" spans="1:6" s="2" customFormat="1" x14ac:dyDescent="0.25">
      <c r="A5" s="29" t="s">
        <v>5</v>
      </c>
      <c r="B5" s="80" t="s">
        <v>123</v>
      </c>
      <c r="C5" s="81"/>
    </row>
    <row r="6" spans="1:6" s="2" customFormat="1" x14ac:dyDescent="0.25">
      <c r="A6" s="5" t="s">
        <v>117</v>
      </c>
      <c r="B6" s="82">
        <f>'GENERALES NOTA 321'!B10:C10</f>
        <v>20000000</v>
      </c>
      <c r="C6" s="83"/>
    </row>
    <row r="7" spans="1:6" s="2" customFormat="1" x14ac:dyDescent="0.25">
      <c r="A7" s="5" t="s">
        <v>6</v>
      </c>
      <c r="B7" s="78">
        <f>'GENERALES NOTA 322'!B7:C7</f>
        <v>83891760</v>
      </c>
      <c r="C7" s="78"/>
    </row>
    <row r="8" spans="1:6" s="2" customFormat="1" x14ac:dyDescent="0.25">
      <c r="A8" s="29" t="s">
        <v>7</v>
      </c>
      <c r="B8" s="64" t="str">
        <f>'GENERALES NOTA 322'!B8:C8</f>
        <v>ALLIANZ SEGUROS S.A., SEGUROS DEL ESTADO, ASEGURADORA SOLIDARIA DE COLOMBIA E.C.</v>
      </c>
      <c r="C8" s="64"/>
    </row>
    <row r="9" spans="1:6" ht="23.25" customHeight="1" x14ac:dyDescent="0.25">
      <c r="A9" s="30" t="s">
        <v>63</v>
      </c>
      <c r="B9" s="65" t="s">
        <v>77</v>
      </c>
      <c r="C9" s="66"/>
    </row>
    <row r="10" spans="1:6" ht="60" x14ac:dyDescent="0.25">
      <c r="A10" s="29" t="s">
        <v>65</v>
      </c>
      <c r="B10" s="67"/>
      <c r="C10" s="68"/>
      <c r="E10" t="s">
        <v>66</v>
      </c>
      <c r="F10" s="14">
        <v>0.7</v>
      </c>
    </row>
    <row r="11" spans="1:6" x14ac:dyDescent="0.25">
      <c r="A11" s="34" t="s">
        <v>67</v>
      </c>
      <c r="B11" s="69">
        <f>(B12-B14)*B13</f>
        <v>16000000</v>
      </c>
      <c r="C11" s="70"/>
      <c r="E11" t="s">
        <v>64</v>
      </c>
      <c r="F11" s="14">
        <v>0.3</v>
      </c>
    </row>
    <row r="12" spans="1:6" x14ac:dyDescent="0.25">
      <c r="A12" s="13" t="s">
        <v>119</v>
      </c>
      <c r="B12" s="73">
        <f>MIN(B6,B7)</f>
        <v>20000000</v>
      </c>
      <c r="C12" s="74"/>
      <c r="F12" s="14"/>
    </row>
    <row r="13" spans="1:6" x14ac:dyDescent="0.25">
      <c r="A13" s="30" t="s">
        <v>30</v>
      </c>
      <c r="B13" s="75">
        <v>0.8</v>
      </c>
      <c r="C13" s="75"/>
      <c r="F13" s="14"/>
    </row>
    <row r="14" spans="1:6" x14ac:dyDescent="0.25">
      <c r="A14" s="30" t="s">
        <v>118</v>
      </c>
      <c r="B14" s="76">
        <v>0</v>
      </c>
      <c r="C14" s="76"/>
      <c r="F14" s="14"/>
    </row>
    <row r="15" spans="1:6" x14ac:dyDescent="0.25">
      <c r="A15" s="33" t="s">
        <v>68</v>
      </c>
      <c r="B15" s="71">
        <f>IFERROR(B11*(VLOOKUP(B9,E10:F15,2,0)),16666)</f>
        <v>16666</v>
      </c>
      <c r="C15" s="72"/>
    </row>
    <row r="16" spans="1:6" ht="180" customHeight="1" x14ac:dyDescent="0.25">
      <c r="A16" s="29" t="s">
        <v>69</v>
      </c>
      <c r="B16" s="89" t="s">
        <v>132</v>
      </c>
      <c r="C16" s="66"/>
    </row>
    <row r="17" spans="1:3" ht="90" x14ac:dyDescent="0.25">
      <c r="A17" s="29" t="s">
        <v>70</v>
      </c>
      <c r="B17" s="90" t="s">
        <v>133</v>
      </c>
      <c r="C17" s="6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9" sqref="B9:C9"/>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3" t="s">
        <v>71</v>
      </c>
      <c r="B1" s="53"/>
      <c r="C1" s="53"/>
    </row>
    <row r="2" spans="1:3" x14ac:dyDescent="0.25">
      <c r="A2" s="12" t="s">
        <v>22</v>
      </c>
      <c r="B2" s="46" t="str">
        <f>'GENERALES NOTA 321'!B2:C2</f>
        <v>SINIESTRO 123 LEGIS 123</v>
      </c>
      <c r="C2" s="47"/>
    </row>
    <row r="3" spans="1:3" x14ac:dyDescent="0.25">
      <c r="A3" s="26" t="s">
        <v>1</v>
      </c>
      <c r="B3" s="46" t="str">
        <f>'GENERALES NOTA 322'!B2:C2</f>
        <v>798-2021</v>
      </c>
      <c r="C3" s="47"/>
    </row>
    <row r="4" spans="1:3" s="2" customFormat="1" x14ac:dyDescent="0.25">
      <c r="A4" s="5" t="s">
        <v>2</v>
      </c>
      <c r="B4" s="37" t="str">
        <f>'GENERALES NOTA 322'!B3:C3</f>
        <v>CONTRALORÍA GENERAL DE RISARALDA</v>
      </c>
      <c r="C4" s="37"/>
    </row>
    <row r="5" spans="1:3" s="2" customFormat="1" x14ac:dyDescent="0.25">
      <c r="A5" s="5" t="s">
        <v>5</v>
      </c>
      <c r="B5" s="46" t="str">
        <f>'IMPUTACIÓN- GENERALES NOTA 324 '!B5:C5</f>
        <v>AGUAS Y ASEO DE RISARALDA S.A. E.S.P</v>
      </c>
      <c r="C5" s="47"/>
    </row>
    <row r="6" spans="1:3" s="2" customFormat="1" x14ac:dyDescent="0.25">
      <c r="A6" s="5" t="s">
        <v>6</v>
      </c>
      <c r="B6" s="37">
        <f>'GENERALES NOTA 322'!B7:C7</f>
        <v>83891760</v>
      </c>
      <c r="C6" s="37"/>
    </row>
    <row r="7" spans="1:3" s="2" customFormat="1" x14ac:dyDescent="0.25">
      <c r="A7" s="5" t="s">
        <v>7</v>
      </c>
      <c r="B7" s="37" t="str">
        <f>'GENERALES NOTA 322'!B8:C8</f>
        <v>ALLIANZ SEGUROS S.A., SEGUROS DEL ESTADO, ASEGURADORA SOLIDARIA DE COLOMBIA E.C.</v>
      </c>
      <c r="C7" s="37"/>
    </row>
    <row r="8" spans="1:3" x14ac:dyDescent="0.25">
      <c r="A8" s="13" t="s">
        <v>63</v>
      </c>
      <c r="B8" s="38"/>
      <c r="C8" s="39"/>
    </row>
    <row r="9" spans="1:3" x14ac:dyDescent="0.25">
      <c r="A9" s="13" t="s">
        <v>67</v>
      </c>
      <c r="B9" s="84"/>
      <c r="C9" s="84"/>
    </row>
    <row r="10" spans="1:3" x14ac:dyDescent="0.25">
      <c r="A10" s="13" t="s">
        <v>72</v>
      </c>
      <c r="B10" s="84"/>
      <c r="C10" s="84"/>
    </row>
    <row r="11" spans="1:3" ht="45" x14ac:dyDescent="0.25">
      <c r="A11" s="5" t="s">
        <v>73</v>
      </c>
      <c r="B11" s="37"/>
      <c r="C11" s="37"/>
    </row>
    <row r="12" spans="1:3" ht="45" x14ac:dyDescent="0.25">
      <c r="A12" s="5" t="s">
        <v>74</v>
      </c>
      <c r="B12" s="37"/>
      <c r="C12" s="37"/>
    </row>
    <row r="13" spans="1:3" x14ac:dyDescent="0.25">
      <c r="A13" s="5" t="s">
        <v>75</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5"/>
      <c r="C2" s="85"/>
      <c r="I2" t="s">
        <v>76</v>
      </c>
      <c r="N2" t="s">
        <v>77</v>
      </c>
    </row>
    <row r="3" spans="2:14" ht="15" customHeight="1" thickTop="1" thickBot="1" x14ac:dyDescent="0.3">
      <c r="B3" s="85" t="s">
        <v>78</v>
      </c>
      <c r="C3" s="85"/>
      <c r="I3" t="s">
        <v>64</v>
      </c>
      <c r="N3" t="s">
        <v>64</v>
      </c>
    </row>
    <row r="4" spans="2:14" ht="15" customHeight="1" thickTop="1" thickBot="1" x14ac:dyDescent="0.3">
      <c r="B4" s="18" t="s">
        <v>79</v>
      </c>
      <c r="C4" s="19"/>
      <c r="I4" t="s">
        <v>80</v>
      </c>
      <c r="N4" t="s">
        <v>66</v>
      </c>
    </row>
    <row r="5" spans="2:14" ht="15" customHeight="1" thickTop="1" thickBot="1" x14ac:dyDescent="0.3">
      <c r="B5" s="18" t="s">
        <v>81</v>
      </c>
      <c r="C5" s="19"/>
    </row>
    <row r="6" spans="2:14" ht="15" customHeight="1" thickTop="1" thickBot="1" x14ac:dyDescent="0.3">
      <c r="B6" s="18" t="s">
        <v>82</v>
      </c>
      <c r="C6" s="19"/>
    </row>
    <row r="7" spans="2:14" ht="46.5" thickTop="1" thickBot="1" x14ac:dyDescent="0.3">
      <c r="B7" s="18" t="s">
        <v>83</v>
      </c>
      <c r="C7" s="20"/>
    </row>
    <row r="8" spans="2:14" ht="31.5" thickTop="1" thickBot="1" x14ac:dyDescent="0.3">
      <c r="B8" s="18" t="s">
        <v>84</v>
      </c>
      <c r="C8" s="19"/>
    </row>
    <row r="9" spans="2:14" ht="46.5" thickTop="1" thickBot="1" x14ac:dyDescent="0.3">
      <c r="B9" s="18" t="s">
        <v>85</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Carlos  Sanclemente</cp:lastModifiedBy>
  <cp:revision/>
  <dcterms:created xsi:type="dcterms:W3CDTF">2020-12-07T14:41:17Z</dcterms:created>
  <dcterms:modified xsi:type="dcterms:W3CDTF">2024-01-17T14:43:17Z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