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mc:AlternateContent xmlns:mc="http://schemas.openxmlformats.org/markup-compatibility/2006">
    <mc:Choice Requires="x15">
      <x15ac:absPath xmlns:x15ac="http://schemas.microsoft.com/office/spreadsheetml/2010/11/ac" url="/Users/brendadiaz/Downloads/"/>
    </mc:Choice>
  </mc:AlternateContent>
  <xr:revisionPtr revIDLastSave="0" documentId="13_ncr:1_{AA374F0A-50B6-174C-BC8E-2415396069E2}" xr6:coauthVersionLast="47" xr6:coauthVersionMax="47" xr10:uidLastSave="{00000000-0000-0000-0000-000000000000}"/>
  <bookViews>
    <workbookView xWindow="0" yWindow="500" windowWidth="25600" windowHeight="145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<sst xmlns="http://schemas.openxmlformats.org/spreadsheetml/2006/main" count="236" uniqueCount="183">
  <si>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</si>
  <si>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</si>
  <si>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</si>
  <si>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</si>
  <si>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</si>
  <si>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</si>
  <si>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</si>
  <si>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</si>
  <si>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</si>
  <si>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</si>
  <si>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</si>
  <si>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</si>
  <si>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</si>
  <si>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</si>
  <si>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</si>
  <si>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</si>
  <si>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</si>
  <si>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</si>
  <si>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</si>
  <si>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</si>
  <si>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</si>
  <si>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</si>
  <si>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</si>
  <si>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</si>
  <si>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</si>
  <si>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</si>
  <si>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</si>
  <si>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</si>
  <si>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</si>
  <si>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</si>
  <si>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</si>
  <si>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</si>
  <si>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</si>
  <si>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</si>
  <si>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</si>
  <si>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</si>
  <si>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</si>
  <si>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</si>
  <si>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</si>
  <si>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</si>
  <si>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</si>
  <si>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</si>
  <si>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</si>
  <si>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</si>
  <si>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</si>
  <si>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</si>
  <si>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</si>
  <si>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</si>
  <si>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</si>
  <si>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</si>
  <si>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</si>
  <si>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</si>
  <si>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</si>
  <si>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</si>
  <si>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</si>
  <si>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</si>
  <si>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</si>
  <si>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</si>
  <si>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</si>
  <si>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</si>
  <si>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</si>
  <si>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</si>
  <si>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</si>
  <si>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</si>
  <si>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</si>
  <si>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</si>
  <si>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</si>
  <si>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</si>
  <si>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</si>
  <si>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</si>
  <si>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</si>
  <si>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</si>
  <si>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</si>
  <si>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</si>
  <si>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</si>
  <si>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</si>
  <si>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</si>
  <si>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</si>
  <si>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</si>
  <si>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</si>
  <si>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</si>
  <si>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</si>
  <si>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</si>
  <si>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</si>
  <si>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</si>
  <si>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</si>
  <si>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</si>
  <si>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</si>
  <si>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</si>
  <si>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</si>
  <si>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</si>
  <si>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</si>
  <si>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</si>
  <si>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</si>
  <si>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</si>
  <si>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</si>
  <si>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</si>
  <si>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</si>
  <si>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</si>
  <si>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</si>
  <si>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</si>
  <si>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</si>
  <si>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</si>
  <si>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</si>
  <si>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</si>
  <si>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</si>
  <si>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</si>
  <si>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</si>
  <si>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</si>
  <si>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</si>
  <si>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</si>
  <si>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</si>
  <si>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</si>
  <si>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</si>
  <si>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</si>
  <si>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</si>
  <si>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</si>
  <si>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</si>
  <si>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</si>
  <si>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</si>
  <si>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</si>
  <si>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</si>
  <si>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</si>
  <si>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</si>
  <si>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</si>
  <si>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</si>
  <si>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</si>
  <si>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</si>
  <si>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</si>
  <si>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</si>
  <si>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</si>
  <si>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</si>
  <si>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</si>
  <si>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</si>
  <si>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</si>
  <si>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</si>
  <si>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</si>
  <si>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</si>
  <si>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</si>
  <si>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</si>
  <si>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</si>
  <si>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</si>
  <si>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</si>
  <si>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</si>
  <si>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</si>
  <si>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</si>
  <si>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</si>
  <si>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</si>
  <si>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</si>
  <si>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</si>
  <si>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</si>
  <si>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</si>
  <si>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</si>
  <si>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</si>
  <si>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</si>
  <si>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</si>
  <si>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11001310300720200029500</t>
  </si>
  <si>
    <t>JUZGADO SÉPTIMO (7) CIVIL DEL CIRCUITO DE BOGOTÁ D.C</t>
  </si>
  <si>
    <t>GERMAN RUIZ BAUTISTA (CONDCUTOR DEL VEHÍCULO ASEGURADO)
ESTACION LOS LAGARTOS SAS (PROPIETARIO DEL VEHÍCULO ASEGURADO)
ALLIANZ SEGUROS SA</t>
  </si>
  <si>
    <t>MAIKOL ANDRES MORALES TORRES (VICTIMA DIRECTA) (11-dic-1997)
ANDREA XIMENA MORALES TORRES (HERMANO DE LA VÍCITMA) (29-nov-1994)
GIOVANNA TORRES (MADRE DE LA VÍCTIMA) (18-ago-1975)
IVÁN DANILO MORALES TORRES (PADRE DE LA VÍCTIMA) (05-ago-1967)</t>
  </si>
  <si>
    <t xml:space="preserve">MAIKOL ANDRES MORALES TORRES </t>
  </si>
  <si>
    <t>Bogotá</t>
  </si>
  <si>
    <t>3134958135 número del apoderado</t>
  </si>
  <si>
    <t>yomaicolmorales@gmail.com</t>
  </si>
  <si>
    <t>SOLTERO</t>
  </si>
  <si>
    <t>11 DE DICIEMBRE DE 1997</t>
  </si>
  <si>
    <t>9 DE OCTUBRE DE 2018</t>
  </si>
  <si>
    <t>18 DE SEPTIEMBRE DE 2020 FECHA DE CALIFICACIÓN DE PCL</t>
  </si>
  <si>
    <t>MESERO</t>
  </si>
  <si>
    <t>20 AÑOS</t>
  </si>
  <si>
    <t>NO SE RELACIONA, LA RECLAMACIÓN SE PRESENTÓ EL 28 DE JULIO DE 2020</t>
  </si>
  <si>
    <t>1. En fecha del 09 de octubre de 2018 el señor Maikol Morales, quien conducía una bicicleta por vía pública fue arrollado por el tracto camión de placas TFU 677 que era conducido por Germán Ruiz Bautista.
2. En el IPAT no se codifica ninguna hipotesis probables para los sujetos intervinientes en el accidentes de tránsito,
3. Como consecuencia del accidente de tránsito el señor Morales sufrió una contusión craneoencefalica severa y daños en en ojo izquierdo.
4. Medicina legal otorgó 90 días al señor Morales como incapacidad legal definitiva. 
5. La junta regional de calificación de invalidez de Bogotá otorgó al señor Morales una PCL del 35.50%</t>
  </si>
  <si>
    <t>ESTACION LOS LAGARTOS SA</t>
  </si>
  <si>
    <t>TFU677</t>
  </si>
  <si>
    <t>022315253 / 16</t>
  </si>
  <si>
    <t>16 DE MAYO DE 2021</t>
  </si>
  <si>
    <t>20 DE JUNIO DE 2024</t>
  </si>
  <si>
    <t>19 DE JULIO DE 2024</t>
  </si>
  <si>
    <t>S73241851 - APJ30524</t>
  </si>
  <si>
    <t>Daño a la vida en relación</t>
  </si>
  <si>
    <t xml:space="preserve">
EXCEPCIONES DE MÉRITO FRENTE A LA INEXISTENTE RESPONSABILIDAD DERIVADA DEL ACCIDENTE DE TRÁNSITO
1. INEXISTENCIA DE RESPONSABILIDAD COMO CONSECUENCIA DE LA CAUSAL EXIMENTE DE RESPONSABILIDAD – HECHO EXCLUSIVO DE LA VÍCTIMA.
2. INEXISTENCIA DE RESPONSABILIDAD A CARGO DE LOS DEMANDADOS POR LA FALTA DE ACREDITACIÓN DEL NEXO CAUSAL.
3. REDUCCIÓN DE LA EVENTUAL INDEMNIZACIÓN COMO CONSECUENCIA DE LA DE LA CONDUCTA DEL SEÑOR MAIKOL ANDRÉS MORALES EN LA PRODUCCIÓN DEL DAÑO
4. FALTA DE PRUEBA E IMPROCEDENCIA DEL RECONOCIMIENTO DE LOS PERJUICIOS PATRIMONIALES SOLICITADOS.
5. TASACIÓN EXORBITANTE DEL DAÑO MORAL
6. EXCESIVA TASACIÓN DEL DAÑO A LA VIDA DE RELACIÓN
7. GENÉRICA O INNOMINADA Y OTRAS
EXCEPCIONES DE FONDO DE CARA AL CONTRATO DE SEGURO
1. PRESCRIPCIÓN ORDINARIA DE LA ACCIÓN DERIVADA DEL CONTRATO DE SEGURO.
2. INEXISTENCIA DE RESPONSABILIDAD U OBLIGACIÓN INDEMNIZATORIA A CARGO DE ALLIANZ SEGUROS S.A., DADO EL INCUMPLIMIENTO DE LAS CARGAS CONSIGNADAS EN EL ARTÍCULO 1077 DEL C.CO
3. RIESGOS EXPRESAMENTE EXCLUIDOS EN LA PÓLIZA DE SEGURO AUTO CLONICO PESADOS Nº 022315253/16
4. CARÁCTER MERAMENTE INDEMNIZATORIO QUE REVISTEN LOS CONTRATOS DE SEGUROS.
5. EN CUALQUIER CASO, DE NINGUNA FORMA SE PODRÁ EXCEDER EL LÍMITE DEL VALOR ASEGURADO
6. LÍMITES MÁXIMOS DE RESPONSABILIDAD DEL ASEGURADOR EN LO ATINENTE AL DEDUCIBLE
7. GENÉRICA O INNOMINADA
EXCEPCIONES DE MÉRITO DEL LLAMAMIENTO EN GARANTÍA
1. PRESCRIPCIÓN DE LAS ACCIONES DERIVADAS DEL CONTRATO DE SEGURO
2. CONGRUENCIA ENTRE LA SENTENCIA Y LO SOLICITADO EN EL LLAMAMIENTO EN GARANTÍA
3. INEXISTENCIA DE OBLIGACIÓN INDEMNIZATORIA, POR CUANTO NO SE HA REALIZADO EL RIESGO ASEGURADO EN LA PÓLIZA NO 022315253/16
4. RIESGOS EXPRESAMENTE EXCLUIDOS EN LA PÓLIZA DE SEGURO AUTO CLONICO PESADOS Nº 022315253/16
5. SUJECIÓN A LAS CONDICIONES PARTICULARES Y GENERALES DEL CONTRATO DE SEGURO EN LA QUE SE IDENTIFICA LA PÓLIZA, EL CLAUSULADO Y LOS AMPAROS
6. CARÁCTER MERAMENTE INDEMNIZATORIO QUE REVISTEN LOS CONTRATOS DE SEGUROS.
7. EN CUALQUIER CASO, DE NINGUNA FORMA SE PODRÁ EXCEDER EL LÍMITE DEL VALOR ASEGURADO
8. LÍMITES MÁXIMOS DE RESPONSABILIDAD DEL ASEGURADOR EN LO ATINENTE AL DEDUCIBLE
9. DISPONIBILIDAD DEL VALOR ASEGURADA
10. GENÉRICA O INNOMINADA</t>
  </si>
  <si>
    <t>La contingencia se califica como REMOTA toda vez que no se encuentra acreditada la responsabilidad del asegurado.
Lo primero que debe tomarse en consideración es que la póliza No. 022315253 / 16 cuyo tomador es Estación Lagartos S.A. presta cobertura material y temporal de conformidad con los hechos y pretensiones expuestos en el libelo de la demanda. Frente a la cobertura temporal, debe decirse que el accidente de tránsito ocurrido el día 9 de octubre de 2018 se encuentra dentro de la vigencia de la Póliza de Seguro, pues su periodo está comprendido entre el día 01 de agosto de 2018 y el día 31 de julio de 2019. Aunado a ello presta cobertura material, por cuanto ampara la responsabilidad civil extracontractual que la parte actora pretende endilgar. 
Frente a la responsabilidad del asegurado, deberá tenerse en cuenta, que Informa Policial de Accidente de Tránsito se fijó como hipótesis del accidente, la causal 112 consistente en no respetar las señales de tránsito imputable únicamente a la bicicleta conducida por la víctima. Adicionalmente, esta hipótesis fue confirmada por el RAT, por cuanto no solamente se observa la violación a la señal de ceda el paso, sino que también se observa que el vehículo asegurado ya ocupaba completamente la posición sobre el carril del cruce a la calle 3. Por lo que, en el caso concreto ha operado una causal eximente de la responsabilidad del asegurado. 
Lo anterior, sin perjuicio del carácter contingente del proceso.</t>
  </si>
  <si>
    <t>La liquidación de pretensiones se estima en la suma de $295.114.671 distribuida de la siguiente forma:
Lucro cesante: Se reconoce la suma de $107.303.901, a título de lucro cesante consolidado y futuro, en aplicación a la fórmula establecida por las altas Cortes. Para el efecto,  se tuvo en cuenta la certificación allegada al plenario donde se evidencia que el señor Maikol Morales contaba con un salario mensual de $414.058, teniendo en cuenta que trabajaba medio tiempo. Así, por concepto de lucro cesante consolidado se estima la suma de $32.513.936 y por concepto de lucro cesante futuro $74.789.965. 
Daño emergente: Se reconocerá la suma de $310.770 en virtud de que se allegó cotización y facturas expedidas a nombre del demandante con la erogación de la suma en mención. Debe indicarse que si bien se allega un pago de $807.803 consignado ante la Junta Regional de Calificación de Invalidez, no se tiene certeza si fue el demandante quien sufrió dicha erogación, por lo que no procede el reconocimiento de dicho monto en virtud de que conforme a la sentencia Corte Suprema de Justicia, Sala de Casación Civil, Sentencia del 15 de febrero de 2018. Mp. Margarita Cabello Blanco. EXP: 2007-0299, este tipo de perjuicios deben ser ciertos  y concretos, y no meramente hipotéticos o eventuales, pues sobre el Demandante recae la carga probatoria
Daño moral: Se estima el monto total de $147.000.000 distribuidos así:
1. La suma de $42.000.000 a favor de la víctima, el señor Maikol Morales.
2. La suma de $42.000.000 a favor de la madre de la víctima, la señora Giovanna Torres.
3. La suma de $42.000.000 a favor del padre de la víctima, el señor Iván Danilo Morales.
4. La suma de $21.000.000 a favor de la hermana de la víctima, Andrea Ximena Morales.
Las anteriores sumas se calcularon siguiendo los lineamiento de la Sentencia del 23/05/2018, MP: Aroldo Wilson Quiroz, Rad: 11001-31-03-028-2003-00833-01., sólo en los casos más graves, como el de lesiones y secuelas permanentes de la víctima,  se podrá reconocer una indemnización hasta por $60.000.000 para la víctima y cada uno de los familiares en primer grado de consanguinidad o afinidad y adecuando la proporcionalidad de la suma a la hermana. 
Daño a la vida en relación: De acuerdo con la sentencia de la Corte Suprema de Justicia, Sala de Casación Civil, MP. Aroldo Wilson Quiroz Monsalvo. Radicado 2009-00114, solo se reconocerá esta indemnización en cuantía máxima de $60.000.000 cuando se demuestren secuelas que hacen imposible el disfrute y goce de actividades que en condiciones de normalidad generaban placer.  Por tanto, dado que en el caso concreto se allegó dictamen de PCL que asciende a 35.05% se reconocerá indemnización por valor de $42.000.000 COP a favor de la víctima, Maikol Morales.
Deducible: Teniendo en cuenta que el valor de las pretensiones objetivadas es equivalente a $296,614,671 y que el deducible en la Póliza corresponde a $1,500,000, la liquidación objetivada de los perjuicios equivale a $295,114,671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</si>
</sst>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maicolmorale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7" zoomScale="145" zoomScaleNormal="145" workbookViewId="0">
      <selection activeCell="B4" sqref="B4:C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4" t="s">
        <v>0</v>
      </c>
      <c r="B1" s="54"/>
      <c r="C1" s="54"/>
    </row>
    <row r="2" spans="1:3" ht="16" x14ac:dyDescent="0.2">
      <c r="A2" s="5" t="s">
        <v>1</v>
      </c>
      <c r="B2" s="59" t="s">
        <v>156</v>
      </c>
      <c r="C2" s="60"/>
    </row>
    <row r="3" spans="1:3" ht="16" x14ac:dyDescent="0.2">
      <c r="A3" s="5" t="s">
        <v>2</v>
      </c>
      <c r="B3" s="55" t="s">
        <v>157</v>
      </c>
      <c r="C3" s="56"/>
    </row>
    <row r="4" spans="1:3" ht="48" customHeight="1" x14ac:dyDescent="0.2">
      <c r="A4" s="5" t="s">
        <v>3</v>
      </c>
      <c r="B4" s="61" t="s">
        <v>158</v>
      </c>
      <c r="C4" s="56"/>
    </row>
    <row r="5" spans="1:3" ht="63" customHeight="1" x14ac:dyDescent="0.2">
      <c r="A5" s="5" t="s">
        <v>4</v>
      </c>
      <c r="B5" s="61" t="s">
        <v>159</v>
      </c>
      <c r="C5" s="56"/>
    </row>
    <row r="6" spans="1:3" ht="16" x14ac:dyDescent="0.2">
      <c r="A6" s="5" t="s">
        <v>5</v>
      </c>
      <c r="B6" s="50" t="s">
        <v>114</v>
      </c>
      <c r="C6" s="50"/>
    </row>
    <row r="7" spans="1:3" ht="16" x14ac:dyDescent="0.2">
      <c r="A7" s="27" t="s">
        <v>6</v>
      </c>
      <c r="B7" s="55" t="s">
        <v>115</v>
      </c>
      <c r="C7" s="56"/>
    </row>
    <row r="8" spans="1:3" ht="23" customHeight="1" x14ac:dyDescent="0.2">
      <c r="A8" s="28" t="s">
        <v>7</v>
      </c>
      <c r="B8" s="50" t="s">
        <v>160</v>
      </c>
      <c r="C8" s="50"/>
    </row>
    <row r="9" spans="1:3" ht="16" x14ac:dyDescent="0.2">
      <c r="A9" s="28" t="s">
        <v>8</v>
      </c>
      <c r="B9" s="50">
        <v>1022431915</v>
      </c>
      <c r="C9" s="50"/>
    </row>
    <row r="10" spans="1:3" ht="16" x14ac:dyDescent="0.2">
      <c r="A10" s="28" t="s">
        <v>9</v>
      </c>
      <c r="B10" s="47" t="s">
        <v>161</v>
      </c>
      <c r="C10" s="47"/>
    </row>
    <row r="11" spans="1:3" ht="30" customHeight="1" x14ac:dyDescent="0.2">
      <c r="A11" s="29" t="s">
        <v>10</v>
      </c>
      <c r="B11" s="47" t="s">
        <v>162</v>
      </c>
      <c r="C11" s="47"/>
    </row>
    <row r="12" spans="1:3" ht="30" customHeight="1" x14ac:dyDescent="0.2">
      <c r="A12" s="5" t="s">
        <v>11</v>
      </c>
      <c r="B12" s="48" t="s">
        <v>163</v>
      </c>
      <c r="C12" s="49"/>
    </row>
    <row r="13" spans="1:3" ht="16" x14ac:dyDescent="0.2">
      <c r="A13" s="5" t="s">
        <v>12</v>
      </c>
      <c r="B13" s="50" t="s">
        <v>164</v>
      </c>
      <c r="C13" s="50"/>
    </row>
    <row r="14" spans="1:3" ht="16" x14ac:dyDescent="0.2">
      <c r="A14" s="5" t="s">
        <v>13</v>
      </c>
      <c r="B14" s="51" t="s">
        <v>165</v>
      </c>
      <c r="C14" s="50"/>
    </row>
    <row r="15" spans="1:3" ht="16" x14ac:dyDescent="0.2">
      <c r="A15" s="5" t="s">
        <v>14</v>
      </c>
      <c r="B15" s="50" t="s">
        <v>169</v>
      </c>
      <c r="C15" s="50"/>
    </row>
    <row r="16" spans="1:3" ht="16" x14ac:dyDescent="0.2">
      <c r="A16" s="5" t="s">
        <v>15</v>
      </c>
      <c r="B16" s="50" t="s">
        <v>167</v>
      </c>
      <c r="C16" s="50"/>
    </row>
    <row r="17" spans="1:3" ht="15" customHeight="1" x14ac:dyDescent="0.2">
      <c r="A17" s="5" t="s">
        <v>16</v>
      </c>
      <c r="B17" s="47" t="s">
        <v>123</v>
      </c>
      <c r="C17" s="47"/>
    </row>
    <row r="18" spans="1:3" ht="16" x14ac:dyDescent="0.2">
      <c r="A18" s="5" t="s">
        <v>17</v>
      </c>
      <c r="B18" s="47" t="s">
        <v>168</v>
      </c>
      <c r="C18" s="47"/>
    </row>
    <row r="19" spans="1:3" ht="18.75" customHeight="1" x14ac:dyDescent="0.2">
      <c r="A19" s="5" t="s">
        <v>18</v>
      </c>
      <c r="B19" s="57">
        <v>414058</v>
      </c>
      <c r="C19" s="58"/>
    </row>
    <row r="20" spans="1:3" ht="16" x14ac:dyDescent="0.2">
      <c r="A20" s="5" t="s">
        <v>19</v>
      </c>
      <c r="B20" s="50">
        <v>1</v>
      </c>
      <c r="C20" s="50"/>
    </row>
    <row r="21" spans="1:3" ht="17.25" customHeight="1" x14ac:dyDescent="0.2">
      <c r="A21" s="5" t="s">
        <v>20</v>
      </c>
      <c r="B21" s="47" t="s">
        <v>124</v>
      </c>
      <c r="C21" s="47"/>
    </row>
    <row r="22" spans="1:3" ht="16" x14ac:dyDescent="0.2">
      <c r="A22" s="28" t="s">
        <v>21</v>
      </c>
      <c r="B22" s="44" t="s">
        <v>166</v>
      </c>
      <c r="C22" s="44"/>
    </row>
    <row r="23" spans="1:3" ht="16" x14ac:dyDescent="0.2">
      <c r="A23" s="28" t="s">
        <v>22</v>
      </c>
      <c r="B23" s="46" t="s">
        <v>170</v>
      </c>
      <c r="C23" s="44"/>
    </row>
    <row r="24" spans="1:3" ht="16" x14ac:dyDescent="0.2">
      <c r="A24" s="28" t="s">
        <v>23</v>
      </c>
      <c r="B24" s="46" t="s">
        <v>170</v>
      </c>
      <c r="C24" s="44"/>
    </row>
    <row r="25" spans="1:3" x14ac:dyDescent="0.2">
      <c r="A25" s="62" t="s">
        <v>24</v>
      </c>
      <c r="B25" s="44" t="s">
        <v>171</v>
      </c>
      <c r="C25" s="45"/>
    </row>
    <row r="26" spans="1:3" x14ac:dyDescent="0.2">
      <c r="A26" s="62"/>
      <c r="B26" s="45"/>
      <c r="C26" s="45"/>
    </row>
    <row r="27" spans="1:3" ht="110" customHeight="1" x14ac:dyDescent="0.2">
      <c r="A27" s="62"/>
      <c r="B27" s="45"/>
      <c r="C27" s="45"/>
    </row>
    <row r="28" spans="1:3" ht="16" x14ac:dyDescent="0.2">
      <c r="A28" s="28" t="s">
        <v>25</v>
      </c>
      <c r="B28" s="45" t="s">
        <v>172</v>
      </c>
      <c r="C28" s="45"/>
    </row>
    <row r="29" spans="1:3" ht="16" x14ac:dyDescent="0.2">
      <c r="A29" s="28" t="s">
        <v>26</v>
      </c>
      <c r="B29" s="45" t="s">
        <v>174</v>
      </c>
      <c r="C29" s="45"/>
    </row>
    <row r="30" spans="1:3" ht="16" x14ac:dyDescent="0.2">
      <c r="A30" s="28" t="s">
        <v>27</v>
      </c>
      <c r="B30" s="45" t="s">
        <v>173</v>
      </c>
      <c r="C30" s="45"/>
    </row>
    <row r="31" spans="1:3" ht="16" x14ac:dyDescent="0.2">
      <c r="A31" s="28" t="s">
        <v>28</v>
      </c>
      <c r="B31" s="45" t="s">
        <v>174</v>
      </c>
      <c r="C31" s="45"/>
    </row>
    <row r="32" spans="1:3" ht="16" x14ac:dyDescent="0.2">
      <c r="A32" s="28" t="s">
        <v>29</v>
      </c>
      <c r="B32" s="52" t="s">
        <v>175</v>
      </c>
      <c r="C32" s="53"/>
    </row>
    <row r="33" spans="1:3" ht="16" x14ac:dyDescent="0.2">
      <c r="A33" s="5" t="s">
        <v>30</v>
      </c>
      <c r="B33" s="51" t="s">
        <v>176</v>
      </c>
      <c r="C33" s="51"/>
    </row>
    <row r="34" spans="1:3" ht="48" x14ac:dyDescent="0.2">
      <c r="A34" s="5" t="s">
        <v>31</v>
      </c>
      <c r="B34" s="51" t="s">
        <v>177</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1B256D64-ACA5-BC4A-84AF-6AD35CD2B28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3" t="s">
        <v>32</v>
      </c>
      <c r="B1" s="63"/>
      <c r="C1" s="63"/>
    </row>
    <row r="2" spans="1:3" ht="15.75" customHeight="1" x14ac:dyDescent="0.2">
      <c r="A2" s="20" t="s">
        <v>33</v>
      </c>
      <c r="B2" s="64" t="s">
        <v>34</v>
      </c>
      <c r="C2" s="65"/>
    </row>
    <row r="3" spans="1:3" s="2" customFormat="1" ht="16" x14ac:dyDescent="0.2">
      <c r="A3" s="5" t="s">
        <v>1</v>
      </c>
      <c r="B3" s="50" t="str">
        <f>'AUTOS  NOTA 322'!B2:C2</f>
        <v>11001310300720200029500</v>
      </c>
      <c r="C3" s="50"/>
    </row>
    <row r="4" spans="1:3" s="2" customFormat="1" ht="16" x14ac:dyDescent="0.2">
      <c r="A4" s="5" t="s">
        <v>2</v>
      </c>
      <c r="B4" s="50" t="str">
        <f>'AUTOS  NOTA 322'!B3:C3</f>
        <v>JUZGADO SÉPTIMO (7) CIVIL DEL CIRCUITO DE BOGOTÁ D.C</v>
      </c>
      <c r="C4" s="50"/>
    </row>
    <row r="5" spans="1:3" s="2" customFormat="1" ht="16" x14ac:dyDescent="0.2">
      <c r="A5" s="5" t="s">
        <v>3</v>
      </c>
      <c r="B5" s="50" t="str">
        <f>'AUTOS  NOTA 322'!B4:C4</f>
        <v>GERMAN RUIZ BAUTISTA (CONDCUTOR DEL VEHÍCULO ASEGURADO)
ESTACION LOS LAGARTOS SAS (PROPIETARIO DEL VEHÍCULO ASEGURADO)
ALLIANZ SEGUROS SA</v>
      </c>
      <c r="C5" s="50"/>
    </row>
    <row r="6" spans="1:3" s="2" customFormat="1" ht="16" x14ac:dyDescent="0.2">
      <c r="A6" s="5" t="s">
        <v>4</v>
      </c>
      <c r="B6" s="50" t="str">
        <f>'AUTOS  NOTA 322'!B5:C5</f>
        <v>MAIKOL ANDRES MORALES TORRES (VICTIMA DIRECTA) (11-dic-1997)
ANDREA XIMENA MORALES TORRES (HERMANO DE LA VÍCITMA) (29-nov-1994)
GIOVANNA TORRES (MADRE DE LA VÍCTIMA) (18-ago-1975)
IVÁN DANILO MORALES TORRES (PADRE DE LA VÍCTIMA) (05-ago-1967)</v>
      </c>
      <c r="C6" s="50"/>
    </row>
    <row r="7" spans="1:3" s="2" customFormat="1" ht="16" x14ac:dyDescent="0.2">
      <c r="A7" s="5" t="s">
        <v>5</v>
      </c>
      <c r="B7" s="50" t="str">
        <f>'AUTOS  NOTA 322'!B6:C6</f>
        <v>LLAMADA EN GARANTIA</v>
      </c>
      <c r="C7" s="50"/>
    </row>
    <row r="8" spans="1:3" s="2" customFormat="1" ht="16" x14ac:dyDescent="0.2">
      <c r="A8" s="31" t="s">
        <v>35</v>
      </c>
      <c r="B8" s="50" t="str">
        <f>'AUTOS  NOTA 322'!B7:C8</f>
        <v xml:space="preserve">MAIKOL ANDRES MORALES TORRES </v>
      </c>
      <c r="C8" s="50"/>
    </row>
    <row r="9" spans="1:3" ht="16" x14ac:dyDescent="0.2">
      <c r="A9" s="20" t="s">
        <v>36</v>
      </c>
      <c r="B9" s="50"/>
      <c r="C9" s="50"/>
    </row>
    <row r="10" spans="1:3" ht="16" x14ac:dyDescent="0.2">
      <c r="A10" s="20" t="s">
        <v>37</v>
      </c>
      <c r="B10" s="50" t="s">
        <v>38</v>
      </c>
      <c r="C10" s="50"/>
    </row>
    <row r="11" spans="1:3" ht="16" x14ac:dyDescent="0.2">
      <c r="A11" s="20" t="s">
        <v>39</v>
      </c>
      <c r="B11" s="78">
        <v>0</v>
      </c>
      <c r="C11" s="79"/>
    </row>
    <row r="12" spans="1:3" ht="16" x14ac:dyDescent="0.2">
      <c r="A12" s="20" t="s">
        <v>40</v>
      </c>
      <c r="B12" s="78">
        <v>0</v>
      </c>
      <c r="C12" s="79"/>
    </row>
    <row r="13" spans="1:3" ht="16" x14ac:dyDescent="0.2">
      <c r="A13" s="20" t="s">
        <v>41</v>
      </c>
      <c r="B13" s="55"/>
      <c r="C13" s="56"/>
    </row>
    <row r="14" spans="1:3" ht="16" x14ac:dyDescent="0.2">
      <c r="A14" s="20" t="s">
        <v>42</v>
      </c>
      <c r="B14" s="47"/>
      <c r="C14" s="50"/>
    </row>
    <row r="15" spans="1:3" ht="16" x14ac:dyDescent="0.2">
      <c r="A15" s="20" t="s">
        <v>43</v>
      </c>
      <c r="B15" s="50"/>
      <c r="C15" s="50"/>
    </row>
    <row r="16" spans="1:3" ht="16" x14ac:dyDescent="0.2">
      <c r="A16" s="20" t="s">
        <v>44</v>
      </c>
      <c r="B16" s="50"/>
      <c r="C16" s="50"/>
    </row>
    <row r="17" spans="1:3" x14ac:dyDescent="0.2">
      <c r="A17" s="80" t="s">
        <v>45</v>
      </c>
      <c r="B17" s="50"/>
      <c r="C17" s="50"/>
    </row>
    <row r="18" spans="1:3" x14ac:dyDescent="0.2">
      <c r="A18" s="81"/>
      <c r="B18" s="10" t="s">
        <v>46</v>
      </c>
      <c r="C18" s="10" t="s">
        <v>47</v>
      </c>
    </row>
    <row r="19" spans="1:3" ht="16" x14ac:dyDescent="0.2">
      <c r="A19" s="81"/>
      <c r="B19" s="6" t="s">
        <v>48</v>
      </c>
      <c r="C19" s="6"/>
    </row>
    <row r="20" spans="1:3" x14ac:dyDescent="0.2">
      <c r="A20" s="81"/>
      <c r="B20" s="6"/>
      <c r="C20" s="6"/>
    </row>
    <row r="21" spans="1:3" x14ac:dyDescent="0.2">
      <c r="A21" s="82"/>
      <c r="B21" s="6"/>
      <c r="C21" s="6"/>
    </row>
    <row r="22" spans="1:3" ht="16" x14ac:dyDescent="0.2">
      <c r="A22" s="20" t="s">
        <v>49</v>
      </c>
      <c r="B22" s="50"/>
      <c r="C22" s="50"/>
    </row>
    <row r="23" spans="1:3" ht="16" x14ac:dyDescent="0.2">
      <c r="A23" s="20" t="s">
        <v>50</v>
      </c>
      <c r="B23" s="64"/>
      <c r="C23" s="65"/>
    </row>
    <row r="24" spans="1:3" ht="16" x14ac:dyDescent="0.2">
      <c r="A24" s="20" t="s">
        <v>51</v>
      </c>
      <c r="B24" s="50"/>
      <c r="C24" s="50"/>
    </row>
    <row r="25" spans="1:3" ht="16" x14ac:dyDescent="0.2">
      <c r="A25" s="20" t="s">
        <v>52</v>
      </c>
      <c r="B25" s="50"/>
      <c r="C25" s="50"/>
    </row>
    <row r="26" spans="1:3" ht="16" x14ac:dyDescent="0.2">
      <c r="A26" s="20" t="s">
        <v>53</v>
      </c>
      <c r="B26" s="50"/>
      <c r="C26" s="50"/>
    </row>
    <row r="27" spans="1:3" ht="16" x14ac:dyDescent="0.2">
      <c r="A27" s="19" t="s">
        <v>54</v>
      </c>
      <c r="B27" s="50"/>
      <c r="C27" s="50"/>
    </row>
    <row r="28" spans="1:3" x14ac:dyDescent="0.2">
      <c r="A28" s="66" t="s">
        <v>55</v>
      </c>
      <c r="B28" s="66"/>
      <c r="C28" s="66"/>
    </row>
    <row r="29" spans="1:3" x14ac:dyDescent="0.2">
      <c r="A29" s="76" t="s">
        <v>56</v>
      </c>
      <c r="B29" s="77"/>
      <c r="C29" s="11"/>
    </row>
    <row r="30" spans="1:3" x14ac:dyDescent="0.2">
      <c r="A30" s="76" t="s">
        <v>57</v>
      </c>
      <c r="B30" s="77"/>
      <c r="C30" s="11"/>
    </row>
    <row r="31" spans="1:3" x14ac:dyDescent="0.2">
      <c r="A31" s="76" t="s">
        <v>58</v>
      </c>
      <c r="B31" s="77"/>
      <c r="C31" s="12"/>
    </row>
    <row r="32" spans="1:3" x14ac:dyDescent="0.2">
      <c r="A32" s="76" t="s">
        <v>59</v>
      </c>
      <c r="B32" s="77"/>
      <c r="C32" s="11"/>
    </row>
    <row r="33" spans="1:3" x14ac:dyDescent="0.2">
      <c r="A33" s="76" t="s">
        <v>60</v>
      </c>
      <c r="B33" s="77"/>
      <c r="C33" s="11"/>
    </row>
    <row r="34" spans="1:3" x14ac:dyDescent="0.2">
      <c r="A34" s="76" t="s">
        <v>61</v>
      </c>
      <c r="B34" s="77"/>
      <c r="C34" s="13"/>
    </row>
    <row r="35" spans="1:3" x14ac:dyDescent="0.2">
      <c r="A35" s="67" t="s">
        <v>62</v>
      </c>
      <c r="B35" s="68"/>
      <c r="C35" s="14"/>
    </row>
    <row r="36" spans="1:3" x14ac:dyDescent="0.2">
      <c r="A36" s="67" t="s">
        <v>63</v>
      </c>
      <c r="B36" s="68"/>
      <c r="C36" s="15"/>
    </row>
    <row r="37" spans="1:3" x14ac:dyDescent="0.2">
      <c r="A37" s="69" t="s">
        <v>64</v>
      </c>
      <c r="B37" s="70"/>
      <c r="C37" s="15"/>
    </row>
    <row r="38" spans="1:3" x14ac:dyDescent="0.2">
      <c r="A38" s="71"/>
      <c r="B38" s="72"/>
      <c r="C38" s="15"/>
    </row>
    <row r="39" spans="1:3" x14ac:dyDescent="0.2">
      <c r="A39" s="73"/>
      <c r="B39" s="74"/>
      <c r="C39" s="15"/>
    </row>
    <row r="40" spans="1:3" x14ac:dyDescent="0.2">
      <c r="A40" s="75" t="s">
        <v>65</v>
      </c>
      <c r="B40" s="75"/>
      <c r="C40" s="75"/>
    </row>
    <row r="41" spans="1:3" ht="16" x14ac:dyDescent="0.2">
      <c r="A41" s="17" t="s">
        <v>66</v>
      </c>
      <c r="B41" s="18"/>
      <c r="C41" s="15"/>
    </row>
    <row r="42" spans="1:3" x14ac:dyDescent="0.2">
      <c r="A42" s="67" t="s">
        <v>67</v>
      </c>
      <c r="B42" s="68"/>
      <c r="C42" s="15"/>
    </row>
    <row r="43" spans="1:3" x14ac:dyDescent="0.2">
      <c r="A43" s="67" t="s">
        <v>68</v>
      </c>
      <c r="B43" s="68"/>
      <c r="C43" s="15"/>
    </row>
    <row r="44" spans="1:3" ht="16" x14ac:dyDescent="0.2">
      <c r="A44" s="17" t="s">
        <v>69</v>
      </c>
      <c r="B44" s="18"/>
      <c r="C44" s="15"/>
    </row>
    <row r="45" spans="1:3" ht="16" x14ac:dyDescent="0.2">
      <c r="A45" s="17" t="s">
        <v>70</v>
      </c>
      <c r="B45" s="18"/>
      <c r="C45" s="15"/>
    </row>
    <row r="46" spans="1:3" x14ac:dyDescent="0.2">
      <c r="A46" s="67" t="s">
        <v>71</v>
      </c>
      <c r="B46" s="68"/>
      <c r="C46" s="15"/>
    </row>
    <row r="47" spans="1:3" ht="16" x14ac:dyDescent="0.2">
      <c r="A47" s="17" t="s">
        <v>72</v>
      </c>
      <c r="B47" s="16"/>
      <c r="C47" s="15"/>
    </row>
    <row r="48" spans="1:3" x14ac:dyDescent="0.2">
      <c r="A48" s="67" t="s">
        <v>73</v>
      </c>
      <c r="B48" s="68"/>
      <c r="C48" s="15"/>
    </row>
    <row r="49" spans="1:3" x14ac:dyDescent="0.2">
      <c r="A49" s="67" t="s">
        <v>74</v>
      </c>
      <c r="B49" s="68"/>
      <c r="C49" s="15"/>
    </row>
    <row r="50" spans="1:3" x14ac:dyDescent="0.2">
      <c r="A50" s="67" t="s">
        <v>64</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22" sqref="A22:A38"/>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3" t="s">
        <v>75</v>
      </c>
      <c r="B1" s="63"/>
      <c r="C1" s="63"/>
    </row>
    <row r="2" spans="1:9" ht="15" customHeight="1" x14ac:dyDescent="0.2">
      <c r="A2" s="35" t="s">
        <v>33</v>
      </c>
      <c r="B2" s="87" t="s">
        <v>178</v>
      </c>
      <c r="C2" s="88"/>
    </row>
    <row r="3" spans="1:9" ht="16" x14ac:dyDescent="0.2">
      <c r="A3" s="36" t="s">
        <v>1</v>
      </c>
      <c r="B3" s="91" t="str">
        <f>'AUTOS  NOTA 322'!B2:C2</f>
        <v>11001310300720200029500</v>
      </c>
      <c r="C3" s="91"/>
    </row>
    <row r="4" spans="1:9" ht="16" x14ac:dyDescent="0.2">
      <c r="A4" s="36" t="s">
        <v>2</v>
      </c>
      <c r="B4" s="91" t="str">
        <f>'AUTOS  NOTA 322'!B3:C3</f>
        <v>JUZGADO SÉPTIMO (7) CIVIL DEL CIRCUITO DE BOGOTÁ D.C</v>
      </c>
      <c r="C4" s="91"/>
    </row>
    <row r="5" spans="1:9" ht="16" x14ac:dyDescent="0.2">
      <c r="A5" s="36" t="s">
        <v>3</v>
      </c>
      <c r="B5" s="91" t="str">
        <f>'AUTOS  NOTA 322'!B4:C4</f>
        <v>GERMAN RUIZ BAUTISTA (CONDCUTOR DEL VEHÍCULO ASEGURADO)
ESTACION LOS LAGARTOS SAS (PROPIETARIO DEL VEHÍCULO ASEGURADO)
ALLIANZ SEGUROS SA</v>
      </c>
      <c r="C5" s="91"/>
    </row>
    <row r="6" spans="1:9" ht="15" customHeight="1" x14ac:dyDescent="0.2">
      <c r="A6" s="36" t="s">
        <v>4</v>
      </c>
      <c r="B6" s="91" t="str">
        <f>'AUTOS  NOTA 322'!B5:C5</f>
        <v>MAIKOL ANDRES MORALES TORRES (VICTIMA DIRECTA) (11-dic-1997)
ANDREA XIMENA MORALES TORRES (HERMANO DE LA VÍCITMA) (29-nov-1994)
GIOVANNA TORRES (MADRE DE LA VÍCTIMA) (18-ago-1975)
IVÁN DANILO MORALES TORRES (PADRE DE LA VÍCTIMA) (05-ago-1967)</v>
      </c>
      <c r="C6" s="91"/>
    </row>
    <row r="7" spans="1:9" ht="16" x14ac:dyDescent="0.2">
      <c r="A7" s="36" t="s">
        <v>5</v>
      </c>
      <c r="B7" s="91" t="str">
        <f>'AUTOS  NOTA 322'!B6:C6</f>
        <v>LLAMADA EN GARANTIA</v>
      </c>
      <c r="C7" s="91"/>
    </row>
    <row r="8" spans="1:9" ht="16" x14ac:dyDescent="0.2">
      <c r="A8" s="38" t="s">
        <v>35</v>
      </c>
      <c r="B8" s="91" t="str">
        <f>'AUTOS  NOTA 322'!B7:C8</f>
        <v xml:space="preserve">MAIKOL ANDRES MORALES TORRES </v>
      </c>
      <c r="C8" s="91"/>
    </row>
    <row r="9" spans="1:9" ht="32" x14ac:dyDescent="0.2">
      <c r="A9" s="36" t="s">
        <v>76</v>
      </c>
      <c r="B9" s="85">
        <f>SUM(C11,C12,C14,C15,C17)</f>
        <v>570750591</v>
      </c>
      <c r="C9" s="86"/>
    </row>
    <row r="10" spans="1:9" x14ac:dyDescent="0.2">
      <c r="A10" s="92" t="s">
        <v>77</v>
      </c>
      <c r="B10" s="89" t="s">
        <v>78</v>
      </c>
      <c r="C10" s="90"/>
    </row>
    <row r="11" spans="1:9" ht="16" x14ac:dyDescent="0.2">
      <c r="A11" s="92"/>
      <c r="B11" s="37" t="s">
        <v>79</v>
      </c>
      <c r="C11" s="32">
        <v>165772638</v>
      </c>
    </row>
    <row r="12" spans="1:9" ht="16" x14ac:dyDescent="0.2">
      <c r="A12" s="92"/>
      <c r="B12" s="37" t="s">
        <v>80</v>
      </c>
      <c r="C12" s="32">
        <v>1188573</v>
      </c>
    </row>
    <row r="13" spans="1:9" x14ac:dyDescent="0.2">
      <c r="A13" s="92"/>
      <c r="B13" s="89"/>
      <c r="C13" s="90"/>
    </row>
    <row r="14" spans="1:9" ht="16" x14ac:dyDescent="0.2">
      <c r="A14" s="92"/>
      <c r="B14" s="37" t="s">
        <v>81</v>
      </c>
      <c r="C14" s="40">
        <v>272118930</v>
      </c>
    </row>
    <row r="15" spans="1:9" ht="16" x14ac:dyDescent="0.2">
      <c r="A15" s="92"/>
      <c r="B15" s="37" t="s">
        <v>179</v>
      </c>
      <c r="C15" s="40">
        <v>131670450</v>
      </c>
      <c r="E15" t="s">
        <v>82</v>
      </c>
      <c r="F15" s="22">
        <v>0.7</v>
      </c>
    </row>
    <row r="16" spans="1:9" x14ac:dyDescent="0.2">
      <c r="A16" s="92"/>
      <c r="B16" s="89" t="s">
        <v>83</v>
      </c>
      <c r="C16" s="90"/>
      <c r="E16" t="s">
        <v>84</v>
      </c>
      <c r="F16" s="23">
        <v>0.3</v>
      </c>
      <c r="I16" s="25"/>
    </row>
    <row r="17" spans="1:9" x14ac:dyDescent="0.2">
      <c r="A17" s="92"/>
      <c r="B17" s="37"/>
      <c r="C17" s="41"/>
      <c r="F17" s="26"/>
      <c r="I17" s="25"/>
    </row>
    <row r="18" spans="1:9" ht="23.25" customHeight="1" x14ac:dyDescent="0.2">
      <c r="A18" s="39" t="s">
        <v>85</v>
      </c>
      <c r="B18" s="87" t="s">
        <v>122</v>
      </c>
      <c r="C18" s="88"/>
    </row>
    <row r="19" spans="1:9" ht="48" x14ac:dyDescent="0.2">
      <c r="A19" s="36" t="s">
        <v>86</v>
      </c>
      <c r="B19" s="99" t="s">
        <v>181</v>
      </c>
      <c r="C19" s="100"/>
    </row>
    <row r="20" spans="1:9" ht="15" customHeight="1" x14ac:dyDescent="0.2">
      <c r="A20" s="21" t="s">
        <v>87</v>
      </c>
      <c r="B20" s="96">
        <f>((C22+C23+C25+C26+C30+C28+C32+C34+C29+C33)-C37)*C36*C38</f>
        <v>295114671</v>
      </c>
      <c r="C20" s="96"/>
    </row>
    <row r="21" spans="1:9" ht="16" x14ac:dyDescent="0.2">
      <c r="A21" s="7" t="s">
        <v>88</v>
      </c>
      <c r="B21" s="101" t="s">
        <v>78</v>
      </c>
      <c r="C21" s="102"/>
    </row>
    <row r="22" spans="1:9" ht="16" x14ac:dyDescent="0.2">
      <c r="A22" s="83"/>
      <c r="B22" s="37" t="s">
        <v>79</v>
      </c>
      <c r="C22" s="32">
        <v>107303901</v>
      </c>
    </row>
    <row r="23" spans="1:9" ht="16" x14ac:dyDescent="0.2">
      <c r="A23" s="84"/>
      <c r="B23" s="37" t="s">
        <v>80</v>
      </c>
      <c r="C23" s="32">
        <v>310770</v>
      </c>
    </row>
    <row r="24" spans="1:9" x14ac:dyDescent="0.2">
      <c r="A24" s="84"/>
      <c r="B24" s="89" t="s">
        <v>89</v>
      </c>
      <c r="C24" s="90"/>
    </row>
    <row r="25" spans="1:9" ht="16" x14ac:dyDescent="0.2">
      <c r="A25" s="84"/>
      <c r="B25" s="37" t="s">
        <v>81</v>
      </c>
      <c r="C25" s="32">
        <v>147000000</v>
      </c>
    </row>
    <row r="26" spans="1:9" ht="29" customHeight="1" x14ac:dyDescent="0.2">
      <c r="A26" s="84"/>
      <c r="B26" s="37" t="s">
        <v>179</v>
      </c>
      <c r="C26" s="32">
        <v>42000000</v>
      </c>
    </row>
    <row r="27" spans="1:9" x14ac:dyDescent="0.2">
      <c r="A27" s="84"/>
      <c r="B27" s="89" t="s">
        <v>90</v>
      </c>
      <c r="C27" s="90"/>
    </row>
    <row r="28" spans="1:9" ht="16" x14ac:dyDescent="0.2">
      <c r="A28" s="84"/>
      <c r="B28" s="37" t="s">
        <v>91</v>
      </c>
      <c r="C28" s="32">
        <v>0</v>
      </c>
    </row>
    <row r="29" spans="1:9" ht="16" x14ac:dyDescent="0.2">
      <c r="A29" s="84"/>
      <c r="B29" s="37" t="s">
        <v>79</v>
      </c>
      <c r="C29" s="32">
        <v>0</v>
      </c>
    </row>
    <row r="30" spans="1:9" ht="16" x14ac:dyDescent="0.2">
      <c r="A30" s="84"/>
      <c r="B30" s="37" t="s">
        <v>80</v>
      </c>
      <c r="C30" s="32">
        <v>0</v>
      </c>
    </row>
    <row r="31" spans="1:9" x14ac:dyDescent="0.2">
      <c r="A31" s="84"/>
      <c r="B31" s="89" t="s">
        <v>92</v>
      </c>
      <c r="C31" s="90"/>
    </row>
    <row r="32" spans="1:9" x14ac:dyDescent="0.2">
      <c r="A32" s="84"/>
      <c r="B32" s="37"/>
      <c r="C32" s="32"/>
    </row>
    <row r="33" spans="1:3" ht="16" x14ac:dyDescent="0.2">
      <c r="A33" s="84"/>
      <c r="B33" s="37" t="s">
        <v>79</v>
      </c>
      <c r="C33" s="32">
        <v>0</v>
      </c>
    </row>
    <row r="34" spans="1:3" ht="16" x14ac:dyDescent="0.2">
      <c r="A34" s="84"/>
      <c r="B34" s="37" t="s">
        <v>80</v>
      </c>
      <c r="C34" s="32">
        <v>0</v>
      </c>
    </row>
    <row r="35" spans="1:3" x14ac:dyDescent="0.2">
      <c r="A35" s="84"/>
      <c r="B35" s="89" t="s">
        <v>93</v>
      </c>
      <c r="C35" s="90"/>
    </row>
    <row r="36" spans="1:3" ht="16" x14ac:dyDescent="0.2">
      <c r="A36" s="84"/>
      <c r="B36" s="37" t="s">
        <v>94</v>
      </c>
      <c r="C36" s="33">
        <v>1</v>
      </c>
    </row>
    <row r="37" spans="1:3" ht="16" x14ac:dyDescent="0.2">
      <c r="A37" s="84"/>
      <c r="B37" s="37" t="s">
        <v>40</v>
      </c>
      <c r="C37" s="34">
        <v>1500000</v>
      </c>
    </row>
    <row r="38" spans="1:3" ht="16" x14ac:dyDescent="0.2">
      <c r="A38" s="84"/>
      <c r="B38" s="37" t="s">
        <v>95</v>
      </c>
      <c r="C38" s="33">
        <v>1</v>
      </c>
    </row>
    <row r="39" spans="1:3" ht="16" x14ac:dyDescent="0.2">
      <c r="A39" s="24" t="s">
        <v>96</v>
      </c>
      <c r="B39" s="96">
        <f>IFERROR(B20*(VLOOKUP(B18,E15:F17,2,0)),16666)</f>
        <v>16666</v>
      </c>
      <c r="C39" s="96"/>
    </row>
    <row r="40" spans="1:3" ht="93" customHeight="1" x14ac:dyDescent="0.2">
      <c r="A40" s="36" t="s">
        <v>97</v>
      </c>
      <c r="B40" s="97" t="s">
        <v>182</v>
      </c>
      <c r="C40" s="98"/>
    </row>
    <row r="41" spans="1:3" ht="211.5" customHeight="1" x14ac:dyDescent="0.2">
      <c r="A41" s="36" t="s">
        <v>98</v>
      </c>
      <c r="B41" s="94" t="s">
        <v>180</v>
      </c>
      <c r="C41" s="95"/>
    </row>
    <row r="42" spans="1:3" ht="26" customHeight="1" x14ac:dyDescent="0.2">
      <c r="A42" s="43" t="s">
        <v>99</v>
      </c>
      <c r="B42" s="43"/>
      <c r="C42" s="43"/>
    </row>
    <row r="43" spans="1:3" x14ac:dyDescent="0.2">
      <c r="A43" s="42" t="s">
        <v>100</v>
      </c>
      <c r="B43" s="93"/>
      <c r="C43" s="93"/>
    </row>
    <row r="44" spans="1:3" ht="41" customHeight="1" x14ac:dyDescent="0.2">
      <c r="A44" s="42" t="s">
        <v>101</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3" t="s">
        <v>102</v>
      </c>
      <c r="B1" s="63"/>
      <c r="C1" s="63"/>
    </row>
    <row r="2" spans="1:3" ht="16" x14ac:dyDescent="0.2">
      <c r="A2" s="20" t="s">
        <v>33</v>
      </c>
      <c r="B2" s="64" t="str">
        <f>'AUTOS NOTA 324'!B2:C2</f>
        <v>S73241851 - APJ30524</v>
      </c>
      <c r="C2" s="65"/>
    </row>
    <row r="3" spans="1:3" ht="16" x14ac:dyDescent="0.2">
      <c r="A3" s="5" t="s">
        <v>1</v>
      </c>
      <c r="B3" s="50" t="str">
        <f>'AUTOS  NOTA 322'!B2:C2</f>
        <v>11001310300720200029500</v>
      </c>
      <c r="C3" s="50"/>
    </row>
    <row r="4" spans="1:3" ht="16" x14ac:dyDescent="0.2">
      <c r="A4" s="5" t="s">
        <v>2</v>
      </c>
      <c r="B4" s="50" t="str">
        <f>'AUTOS  NOTA 322'!B3:C3</f>
        <v>JUZGADO SÉPTIMO (7) CIVIL DEL CIRCUITO DE BOGOTÁ D.C</v>
      </c>
      <c r="C4" s="50"/>
    </row>
    <row r="5" spans="1:3" ht="16" x14ac:dyDescent="0.2">
      <c r="A5" s="5" t="s">
        <v>3</v>
      </c>
      <c r="B5" s="50" t="str">
        <f>'AUTOS  NOTA 322'!B4:C4</f>
        <v>GERMAN RUIZ BAUTISTA (CONDCUTOR DEL VEHÍCULO ASEGURADO)
ESTACION LOS LAGARTOS SAS (PROPIETARIO DEL VEHÍCULO ASEGURADO)
ALLIANZ SEGUROS SA</v>
      </c>
      <c r="C5" s="50"/>
    </row>
    <row r="6" spans="1:3" ht="15" customHeight="1" x14ac:dyDescent="0.2">
      <c r="A6" s="5" t="s">
        <v>4</v>
      </c>
      <c r="B6" s="50" t="str">
        <f>'AUTOS  NOTA 322'!B5:C5</f>
        <v>MAIKOL ANDRES MORALES TORRES (VICTIMA DIRECTA) (11-dic-1997)
ANDREA XIMENA MORALES TORRES (HERMANO DE LA VÍCITMA) (29-nov-1994)
GIOVANNA TORRES (MADRE DE LA VÍCTIMA) (18-ago-1975)
IVÁN DANILO MORALES TORRES (PADRE DE LA VÍCTIMA) (05-ago-1967)</v>
      </c>
      <c r="C6" s="50"/>
    </row>
    <row r="7" spans="1:3" ht="15" customHeight="1" x14ac:dyDescent="0.2">
      <c r="A7" s="5" t="s">
        <v>5</v>
      </c>
      <c r="B7" s="50" t="str">
        <f>'AUTOS  NOTA 322'!B6:C6</f>
        <v>LLAMADA EN GARANTIA</v>
      </c>
      <c r="C7" s="50"/>
    </row>
    <row r="8" spans="1:3" ht="15" customHeight="1" x14ac:dyDescent="0.2">
      <c r="A8" s="31" t="s">
        <v>35</v>
      </c>
      <c r="B8" s="50" t="str">
        <f>'AUTOS  NOTA 322'!B7:C8</f>
        <v xml:space="preserve">MAIKOL ANDRES MORALES TORRES </v>
      </c>
      <c r="C8" s="50"/>
    </row>
    <row r="9" spans="1:3" ht="19" customHeight="1" x14ac:dyDescent="0.2">
      <c r="A9" s="5" t="s">
        <v>103</v>
      </c>
      <c r="B9" s="50"/>
      <c r="C9" s="50"/>
    </row>
    <row r="10" spans="1:3" ht="16" x14ac:dyDescent="0.2">
      <c r="A10" s="7" t="s">
        <v>88</v>
      </c>
      <c r="B10" s="105">
        <f>'AUTOS NOTA 324'!B20:C20</f>
        <v>295114671</v>
      </c>
      <c r="C10" s="105"/>
    </row>
    <row r="11" spans="1:3" ht="16" x14ac:dyDescent="0.2">
      <c r="A11" s="7" t="s">
        <v>104</v>
      </c>
      <c r="B11" s="106">
        <f>'AUTOS NOTA 324'!B39:C39</f>
        <v>16666</v>
      </c>
      <c r="C11" s="50"/>
    </row>
    <row r="12" spans="1:3" ht="32" x14ac:dyDescent="0.2">
      <c r="A12" s="7" t="s">
        <v>105</v>
      </c>
      <c r="B12" s="103"/>
      <c r="C12" s="104"/>
    </row>
    <row r="13" spans="1:3" ht="48" x14ac:dyDescent="0.2">
      <c r="A13" s="5" t="s">
        <v>106</v>
      </c>
      <c r="B13" s="50"/>
      <c r="C13" s="50"/>
    </row>
    <row r="14" spans="1:3" ht="48" x14ac:dyDescent="0.2">
      <c r="A14" s="5" t="s">
        <v>107</v>
      </c>
      <c r="B14" s="50"/>
      <c r="C14" s="50"/>
    </row>
    <row r="15" spans="1:3" ht="16" x14ac:dyDescent="0.2">
      <c r="A15" s="5" t="s">
        <v>108</v>
      </c>
      <c r="B15" s="6"/>
      <c r="C15" s="6"/>
    </row>
    <row r="16" spans="1:3" ht="16" x14ac:dyDescent="0.2">
      <c r="A16" s="7" t="s">
        <v>109</v>
      </c>
      <c r="B16" s="50"/>
      <c r="C16" s="50"/>
    </row>
    <row r="17" spans="1:3" ht="16" x14ac:dyDescent="0.2">
      <c r="A17" s="6" t="s">
        <v>110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111</v>
      </c>
      <c r="C1" s="9" t="s">
        <v>45</v>
      </c>
      <c r="D1" s="9" t="s">
        <v>112</v>
      </c>
      <c r="E1" s="3" t="s">
        <v>51</v>
      </c>
      <c r="F1" s="2" t="s">
        <v>82</v>
      </c>
      <c r="G1" s="4">
        <v>0</v>
      </c>
      <c r="H1" t="s">
        <v>16</v>
      </c>
      <c r="I1" t="s">
        <v>113</v>
      </c>
      <c r="K1" t="s">
        <v>114</v>
      </c>
      <c r="L1" s="30" t="s">
        <v>115</v>
      </c>
      <c r="M1" t="s">
        <v>116</v>
      </c>
      <c r="N1" t="s">
        <v>82</v>
      </c>
      <c r="O1" t="s">
        <v>117</v>
      </c>
    </row>
    <row r="2" spans="1:15" x14ac:dyDescent="0.2">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
      <c r="A3" t="s">
        <v>127</v>
      </c>
      <c r="C3" t="s">
        <v>128</v>
      </c>
      <c r="D3" s="2" t="s">
        <v>129</v>
      </c>
      <c r="E3" s="1" t="s">
        <v>130</v>
      </c>
      <c r="F3" s="2" t="s">
        <v>84</v>
      </c>
      <c r="G3" s="4">
        <v>0.3</v>
      </c>
      <c r="H3" t="s">
        <v>131</v>
      </c>
      <c r="I3" t="s">
        <v>132</v>
      </c>
      <c r="L3" s="30" t="s">
        <v>38</v>
      </c>
      <c r="M3" t="s">
        <v>133</v>
      </c>
      <c r="N3" t="s">
        <v>122</v>
      </c>
    </row>
    <row r="4" spans="1:15" x14ac:dyDescent="0.2">
      <c r="A4" t="s">
        <v>133</v>
      </c>
      <c r="C4" t="s">
        <v>134</v>
      </c>
      <c r="E4" s="1" t="s">
        <v>135</v>
      </c>
      <c r="H4" t="s">
        <v>136</v>
      </c>
      <c r="I4" t="s">
        <v>137</v>
      </c>
      <c r="L4" t="s">
        <v>138</v>
      </c>
    </row>
    <row r="5" spans="1:15" x14ac:dyDescent="0.2">
      <c r="A5" t="s">
        <v>139</v>
      </c>
      <c r="E5" s="1" t="s">
        <v>140</v>
      </c>
      <c r="H5" t="s">
        <v>141</v>
      </c>
      <c r="I5" t="s">
        <v>142</v>
      </c>
      <c r="L5" s="30" t="s">
        <v>143</v>
      </c>
    </row>
    <row r="6" spans="1:15" x14ac:dyDescent="0.2">
      <c r="E6" s="1" t="s">
        <v>144</v>
      </c>
      <c r="I6" t="s">
        <v>145</v>
      </c>
      <c r="L6" s="30" t="s">
        <v>146</v>
      </c>
    </row>
    <row r="7" spans="1:15" x14ac:dyDescent="0.2">
      <c r="E7" s="1" t="s">
        <v>147</v>
      </c>
      <c r="I7" t="s">
        <v>148</v>
      </c>
      <c r="L7" s="30" t="s">
        <v>149</v>
      </c>
    </row>
    <row r="8" spans="1:15" x14ac:dyDescent="0.2">
      <c r="E8" s="1" t="s">
        <v>150</v>
      </c>
      <c r="L8" s="30" t="s">
        <v>90</v>
      </c>
    </row>
    <row r="9" spans="1:15" x14ac:dyDescent="0.2">
      <c r="L9" s="30" t="s">
        <v>151</v>
      </c>
    </row>
    <row r="10" spans="1:15" x14ac:dyDescent="0.2">
      <c r="L10" s="30" t="s">
        <v>152</v>
      </c>
    </row>
    <row r="11" spans="1:15" x14ac:dyDescent="0.2">
      <c r="L11" s="30" t="s">
        <v>153</v>
      </c>
    </row>
    <row r="12" spans="1:15" x14ac:dyDescent="0.2">
      <c r="L12" s="30" t="s">
        <v>154</v>
      </c>
    </row>
    <row r="13" spans="1:15" x14ac:dyDescent="0.2">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2024-07-25T21:21:54Z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