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Tiffany Castaño\Downloads\"/>
    </mc:Choice>
  </mc:AlternateContent>
  <xr:revisionPtr revIDLastSave="0" documentId="13_ncr:1_{AB84F7AC-5287-4A5B-8CF9-B6A6D5262785}" xr6:coauthVersionLast="47" xr6:coauthVersionMax="47" xr10:uidLastSave="{00000000-0000-0000-0000-000000000000}"/>
  <bookViews>
    <workbookView xWindow="-108" yWindow="-108" windowWidth="23256" windowHeight="12456"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8" l="1"/>
  <c r="B28" i="8" l="1"/>
  <c r="B14" i="8"/>
  <c r="B12" i="8" l="1"/>
  <c r="B7" i="9" l="1"/>
  <c r="B6" i="9"/>
  <c r="B5" i="9"/>
  <c r="B4" i="9"/>
  <c r="B3" i="9"/>
  <c r="B13" i="8"/>
  <c r="B7" i="8"/>
  <c r="B4" i="8"/>
  <c r="B3" i="8"/>
  <c r="B4" i="7"/>
  <c r="B5" i="7"/>
  <c r="B6" i="7"/>
  <c r="B7" i="7"/>
  <c r="B3" i="7"/>
</calcChain>
</file>

<file path=xl/sharedStrings.xml><?xml version="1.0" encoding="utf-8"?>
<sst xmlns="http://schemas.openxmlformats.org/spreadsheetml/2006/main" count="240" uniqueCount="181">
  <si>
    <t>Juzgado</t>
  </si>
  <si>
    <t xml:space="preserve">Demandante </t>
  </si>
  <si>
    <t>Nombre de lesionado o muerto (s)</t>
  </si>
  <si>
    <t>Fecha de los hechos</t>
  </si>
  <si>
    <t>Fecha de solicitud audiencia prejudicial</t>
  </si>
  <si>
    <t>Fecha de audiencia prejudicial</t>
  </si>
  <si>
    <t>breve resumen de los hechos</t>
  </si>
  <si>
    <t>Asegurado</t>
  </si>
  <si>
    <t>Nit Asegurado</t>
  </si>
  <si>
    <t>Placa vehículo asegurado (si aplica)</t>
  </si>
  <si>
    <t xml:space="preserve">No. Póliza vinculada (las que se necesite solicitar). </t>
  </si>
  <si>
    <t>Fecha de notificación</t>
  </si>
  <si>
    <t xml:space="preserve">Fecha de contestacion </t>
  </si>
  <si>
    <t>Radicado(23 digitos)</t>
  </si>
  <si>
    <t xml:space="preserve">Domicilio </t>
  </si>
  <si>
    <t xml:space="preserve">Telefono </t>
  </si>
  <si>
    <t>Correo electronico</t>
  </si>
  <si>
    <t xml:space="preserve">Estado Civil </t>
  </si>
  <si>
    <t xml:space="preserve">Fecha de nacimiento </t>
  </si>
  <si>
    <t>Edad</t>
  </si>
  <si>
    <t xml:space="preserve">Fecha de defuncion </t>
  </si>
  <si>
    <t xml:space="preserve">Situcion Laboral </t>
  </si>
  <si>
    <t xml:space="preserve">Profesion </t>
  </si>
  <si>
    <t xml:space="preserve">Ingresos Netos </t>
  </si>
  <si>
    <t xml:space="preserve">Numero de Lesionados y/o fallecidos </t>
  </si>
  <si>
    <t xml:space="preserve">Condicion </t>
  </si>
  <si>
    <t xml:space="preserve">Cuantos  lesionados y/o fallecidos  reclaman en el proceso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</si>
  <si>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</si>
  <si>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</si>
  <si>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</si>
  <si>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</si>
  <si>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</si>
  <si>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</si>
  <si>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</si>
  <si>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</si>
  <si>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</si>
  <si>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</si>
  <si>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</si>
  <si>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</si>
  <si>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</si>
  <si>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</si>
  <si>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</si>
  <si>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</si>
  <si>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</si>
  <si>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</si>
  <si>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</si>
  <si>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</si>
  <si>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</si>
  <si>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</si>
  <si>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</si>
  <si>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</si>
  <si>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 xml:space="preserve">OFRECIENTO AUTOS </t>
  </si>
  <si>
    <t>OFRECIENTO VALOR</t>
  </si>
  <si>
    <t xml:space="preserve">RECOSTRUCCION ACCIDENTE </t>
  </si>
  <si>
    <t xml:space="preserve">ASEGURADORAS  </t>
  </si>
  <si>
    <t>• Exclusiones  de confomidad a la Póliza</t>
  </si>
  <si>
    <t>Numero de identificacion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</si>
  <si>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</si>
  <si>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</si>
  <si>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</si>
  <si>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</si>
  <si>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</si>
  <si>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</si>
  <si>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</si>
  <si>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</si>
  <si>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</si>
  <si>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</si>
  <si>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</si>
  <si>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</si>
  <si>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</si>
  <si>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</si>
  <si>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</si>
  <si>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</si>
  <si>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</si>
  <si>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</si>
  <si>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</si>
  <si>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</si>
  <si>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</si>
  <si>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</si>
  <si>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</si>
  <si>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</si>
  <si>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</si>
  <si>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Reserva</t>
  </si>
  <si>
    <t xml:space="preserve">Creación de intervinientes </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</si>
  <si>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</si>
  <si>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</si>
  <si>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</si>
  <si>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</si>
  <si>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</si>
  <si>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</si>
  <si>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</si>
  <si>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</si>
  <si>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</si>
  <si>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</si>
  <si>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 xml:space="preserve">OCURRENCIA </t>
  </si>
  <si>
    <t>REASEGURO- SUPERA LOS $500M-</t>
  </si>
  <si>
    <t>LARGE GLOSSES</t>
  </si>
  <si>
    <t>Daños</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</si>
  <si>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</si>
  <si>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</si>
  <si>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</si>
  <si>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</si>
  <si>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</si>
  <si>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</si>
  <si>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</si>
  <si>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</si>
  <si>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</si>
  <si>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</si>
  <si>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Fuerza mayor y caso fortuito.</t>
  </si>
  <si>
    <t>Culpa exclusiva de la víctima</t>
  </si>
  <si>
    <t>Culpa exclusiva de un tercero.</t>
  </si>
  <si>
    <t>No prueba de responsabilidad.</t>
  </si>
  <si>
    <t>Exclusiones de póliza</t>
  </si>
  <si>
    <t>Vehículo no asegurado</t>
  </si>
  <si>
    <t>Interes asegurable</t>
  </si>
  <si>
    <t>Prescripción de las acciones derivadas del contrato de seguros</t>
  </si>
  <si>
    <t>OBJECION -Marque con una (x)</t>
  </si>
  <si>
    <t>• Ausencia de prueba del hecho generador de responsabilidad.</t>
  </si>
  <si>
    <t>Infraseguro</t>
  </si>
  <si>
    <t>Otras</t>
  </si>
  <si>
    <t>Reserva propuesta</t>
  </si>
  <si>
    <t>Comentarios adicionales</t>
  </si>
  <si>
    <t>Comentarios clasificación y valor contingencia</t>
  </si>
  <si>
    <t>DAÑOS MATERIALES</t>
  </si>
  <si>
    <t>Demandado</t>
  </si>
  <si>
    <t>Tipo de vinculacion compañía</t>
  </si>
  <si>
    <t xml:space="preserve">Tipo de perjucio </t>
  </si>
  <si>
    <t>27 de septiembre de 2021</t>
  </si>
  <si>
    <t>No se relacionó la poliza en la demanda</t>
  </si>
  <si>
    <t>14 de junio de 2019</t>
  </si>
  <si>
    <t xml:space="preserve">Demandado </t>
  </si>
  <si>
    <t>Luz Adriana Gutiérrez Torres</t>
  </si>
  <si>
    <t xml:space="preserve">Allianz Seguros S.A. </t>
  </si>
  <si>
    <t xml:space="preserve">Alejandro Cortés Bernal </t>
  </si>
  <si>
    <t>Demandante</t>
  </si>
  <si>
    <t xml:space="preserve">Marianela Cárdenas Muñoz </t>
  </si>
  <si>
    <t>María Alejandra Sermeño Cárdenas</t>
  </si>
  <si>
    <t>Ariana Chariz Sermeño Cárdenas</t>
  </si>
  <si>
    <t>Juan Sebastián Sermeño Cárdenas</t>
  </si>
  <si>
    <t>Lesión</t>
  </si>
  <si>
    <t>No aplica</t>
  </si>
  <si>
    <t>Calle 44D Carrewra 9D-54 Medellín</t>
  </si>
  <si>
    <t>nelamaria64@gmail.com</t>
  </si>
  <si>
    <t xml:space="preserve">Información no disponible </t>
  </si>
  <si>
    <t>Empleada doméstica</t>
  </si>
  <si>
    <t>Uno</t>
  </si>
  <si>
    <t>Peatón</t>
  </si>
  <si>
    <t>Información no disponible en la demanda</t>
  </si>
  <si>
    <t xml:space="preserve">1. El 14 de junio de 2019, a las 12:30 p.m. la señora Luz Adriana Gutiérrez Torres arrolló a la señora Marianela Cárdenas Múñoz, con el vehículo de placas JBQ656. 
2. En el momento del accidente, la señora Marianela Cárdenas salía de hacer compras en el almacén D1 de la Calle 34 en Medellín y  fue arrollada por el vehículo de placas JBQ656 cuando se encontrada en la berma frente al referido almacén. 
3. El propietario del vehículo es el señor Alejandro Cortes Bernal.
4.  Como consecuencia del accidente, la señora Marianela Cárdenas fue remitida a la Clínica  las Américas para que atendieran las lesiones sufridas. 
</t>
  </si>
  <si>
    <t>JBQ656</t>
  </si>
  <si>
    <t>No se indica en la demanda.</t>
  </si>
  <si>
    <t xml:space="preserve">Responsabilidad Civil Extracontractual </t>
  </si>
  <si>
    <t>Juzgado 25 Civil del Circuito de Bogotá</t>
  </si>
  <si>
    <t xml:space="preserve">RCE LESIONES </t>
  </si>
  <si>
    <t>01/09/2018-31/08/2019</t>
  </si>
  <si>
    <t>X</t>
  </si>
  <si>
    <t>X peatón (3ro) pasa la vía sin precaución y es colisionada por la asegurada ABG SI</t>
  </si>
  <si>
    <t>11001310302520210013500</t>
  </si>
  <si>
    <t>Marianela Cárdenas Muñoz (Víctima)</t>
  </si>
  <si>
    <t>María Alejandra Sermeño Cárdenas (Hija)</t>
  </si>
  <si>
    <t>Ariana Chariz Sermeño  Cárdenas (Hija)</t>
  </si>
  <si>
    <t>Juan Sebastián Sermeño Cárdenas (Hijo)</t>
  </si>
  <si>
    <t>Pastora De Belén Pestana Vargas (Tercero no familiar)</t>
  </si>
  <si>
    <t>Luz Adriana Gutiérrez</t>
  </si>
  <si>
    <t>Daño moral</t>
  </si>
  <si>
    <t>Daño a la vida en relación</t>
  </si>
  <si>
    <t>Daño a la salud</t>
  </si>
  <si>
    <t xml:space="preserve">Daño moral </t>
  </si>
  <si>
    <t>OTROS</t>
  </si>
  <si>
    <t xml:space="preserve">Concurrencia de culpas </t>
  </si>
  <si>
    <t>APJ30819 - 81322662</t>
  </si>
  <si>
    <t>Como liquidación objetiva de perjuicios se llegó a $42,341,040. Lo anterior, con base en los siguientes fundamentos jurídicos:
1. Lucro cesante: No se reconocerá suma alguna a título de lucro cesante consolidado, toda vez que no se aportó prueba que acreditara que la demandante sufriera una incapacidad como consecuencia del  accidente de tránsito del 14 de junio de 2019. Por otra parte, el extremo actor no acreditó  pérdida de capacidad de laboral. Por tanto, no se reconocerá suma alguna a título de lucro cesante futuro. Sobre el particular, es necesario tener en consideración que la Corte Suprema de Justicia en sentencia de 9 de septiembre de 2010 estableció que para su reconocimiento y liquidación era necesario acreditar la certeza del daño. De manera que no es posible calcular un lucro cesante sin que se haya acreditado que la señora Marianela Muñoz haya sufrido una pérdida de capacidad laboral o incapacidad con ocasión al accidente de tránsito del 14 de junio de 2019. 
2.  Daño emergente: No se reconocerá daño emergente, toda vez que no se aportó prueba que acreditara que la víctima efectuó algún gasto con ocasión al accidente de tránsito del 14 de junio de 2019, en el que resultó lesionada la señora Marianela Cárdenas Muñoz. Sobre el particular, es necesario tener en consideración que la Corte Suprema de Justicia en sentencia del 15 de febrero de 2018 determinó que los perjuicios materiales bajo la modalidad de daño emergente deben ser "ciertos y concretos y no meramente hipotéticos o eventuales, teniendo el reclamante la carga de su demostración". Dado que en la demanda la parte Demandante se limitó a estimar el daño emergente en una suma de $65,114,664, teniendo en consideración sólo se aportó como prueba del daño emergente una certificación de la prestación de un servicio de enfermería entre los años 2014 y 2016. Es decir, en fechas previas a la ocurrencia del accidente de tránsito.  En ese sentido, resulta claro que el extremo actor incumplió la carga de la prueba a su cargo y, por tanto, no es posible reconocer rubro alguno a título de daño emergente.
3. Daño Moral: Se tomó como daño moral la suma de $18,170,520 para la víctima directa y $18,170,520  para cada uno de sus tres hijos Ariadna, María Alejandra y Juan Sebastián. Este valor se fijó teniendo en cuenta que la jurisprudencia de la Corte Suprema de Justicia (Sentencia del 23/05/2018, MP: Aroldo Wilson Quiroz) ha establecido un rango entre $50.000.000 y $60.000.0000 para resarcir a la víctima cuando las lesiones generan daños permanentes en la vida de la víctima y generan una pérdida de capacidad laboral del 50 % o más.  De acuerdo con la historia clínica de la señora Marianela Cárdenas, la víctima sufrió fractura de tibia y peroné izquierdo, lo cual le generó una perturbación funcional de carácter transitorio del órgano de locomoción, como consecuencia del accidente de tránsito del 14 de junio de 2019. Así mismo, es importante tener en cuenta que de acuerdo con la literatura médica la recuperación de la fractura de la tibia y el peroné tarda entre 180 y 250 días de recuperación total. Situación que impidió que la señora Marianela Cárdenas realizara sus actividades normales y que pudiera acompañar y guiar a sus tres hijos de 8, 7 y 15 años en sus distintas actividades. 
4. Daño a la vida en relación: Se tomó como daño a la vida en relación la suma de $12,000,000, teniendo en cuenta que la señora Marianela Cárdenas sufrió como consecuencia del accidente de tránsito del 14 de junio de 2019, una perturbación funcional de carácter transitorio en el órgano de locomoción, como consecuencia de las fracturas de la tibia y el peroné de la pierna izquierda que le causó el accidente. Para su recuperación fue necesario practicar una osteosíntesis. Esto es un procedimiento mediante el cual se alinean los fragmentos del hueso fracturado con elementos externos metálicos. Para lo cual, tuvo que guardar reposo absoluto por tres (3) semanas y, de manera posterior, tuvo que realizar distintas terapias para recuperar la movilidad en su extremidad.  En aplicación de un criterio de proporcionalidad de acuerdo a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se tendrá en cuenta como indemnización por el daño a la vida en relación la suma de $12,000,000. Finalmente, este perjuicio no se reconocerá frente a los tres (3) hijos de la señora Marianela Cárdenas, pues la Corte Suprema de Justicia en sentencia del 12 de noviembre de 2019 determinó que sólo se reconoce respecto de la víctima directa. 
5. Daño a la salud: No se reconocerá rubro alguno por daño a la salud, dado que no es jurídicamente viable reconocer condena alguna tendiente al pago por concepto de esta tipología de perjuicio, toda vez que el mismo en la jurisdicción ordinaria en su especialidad civil no constituye un daño resarcible, tal como lo ha establecido la Corte Suprema de Justicia en sentencia del 5 de agosto de 2014.  
6. Concurrencia de culpas: Teniendo en cuenta que de acuerdo con el informe policial de accidente de tránsito se determinó como única causa probable del accidente de tránsito atribuible a la víctima la causal 409: “cruzar sin observar”. Hay una coparticipación del 50% en la producción del resultado dañoso en cabeza de la señora Marianela Cárdenas.  Por tanto, el extremo pasivo debe reconocer sólo el 50 % del valor  total de los perjuicios tasados anteriormente, que equivalen a  $42,341,040</t>
  </si>
  <si>
    <t>Daño Emergente pasado</t>
  </si>
  <si>
    <t>Daño Emergente futuro</t>
  </si>
  <si>
    <t>Lucro Cesante pasado</t>
  </si>
  <si>
    <t>Lucro Cesante futuro</t>
  </si>
  <si>
    <t>Llamada en garantía</t>
  </si>
  <si>
    <t>11 de enero de 2024</t>
  </si>
  <si>
    <t>07 de diciembre de 2023</t>
  </si>
  <si>
    <r>
      <rPr>
        <b/>
        <sz val="11"/>
        <color theme="1"/>
        <rFont val="Calibri"/>
        <family val="2"/>
        <scheme val="minor"/>
      </rPr>
      <t>1. Excepciones frente a la responsabilidad derivada del accidente de tránsito:</t>
    </r>
    <r>
      <rPr>
        <sz val="11"/>
        <color theme="1"/>
        <rFont val="Calibri"/>
        <family val="2"/>
        <scheme val="minor"/>
      </rPr>
      <t xml:space="preserve">
1.1. Inexistencia de responsabilidad como consecuencia de hecho exclusivo de la víctima.
1.2. Inexistencia de responsabilidad a cargo de los demandados por falta de acreditación del nexo causal. 
1.3. Reducción de la indemnización como consecuencia de la incidencia de la conducta de la víctima en la producción del daño. 
1.4. Falta de legitimación en causa por parte de Pastora de Belén Pestana Vargas.
1.5. Improcedencia del reconocimiento de daño emergente.
1.6. Improcedencia del reconocimiento lucro cesante.
1.7. Tasación exorbitante del daño moral.
1.8. Tasación exorbitante del daño a la vida en relación e improcedencia del reconocimiento del daño a la vida en relación a María Alejandra Sermeño Cárdenas, Ariana Chariz Sermeño Cárdenas y Juan Sebastian Sermeño Cárdenas. 
1.9. Improcedencia del reconocimiento del daño a la salud.
1.10. Genérica o innominada. 
</t>
    </r>
    <r>
      <rPr>
        <b/>
        <sz val="11"/>
        <color theme="1"/>
        <rFont val="Calibri"/>
        <family val="2"/>
        <scheme val="minor"/>
      </rPr>
      <t>2. Excepciones de fondo de cara al contrato de seguro:</t>
    </r>
    <r>
      <rPr>
        <sz val="11"/>
        <color theme="1"/>
        <rFont val="Calibri"/>
        <family val="2"/>
        <scheme val="minor"/>
      </rPr>
      <t xml:space="preserve">
2.1. Inexistencia de obligación de indemnizar por incumplimiento de las cargas del artículo 1077 del Código de Comercio.
2.2. Riesgos expresamente excluidos en la Póliza de Auto Liviano No. 022125763/0.
2.3. Carácter meramente indemnizatorio que revisten los contratos de seguros. 
2.4. En cualquier caso, de ninguna forma se podrá exceder el límite de valor asegurado. 
2.5. Genérica o innominada. 
</t>
    </r>
    <r>
      <rPr>
        <b/>
        <sz val="11"/>
        <color theme="1"/>
        <rFont val="Calibri"/>
        <family val="2"/>
        <scheme val="minor"/>
      </rPr>
      <t xml:space="preserve">3. Excepciones frente al llamamiento en garantía
</t>
    </r>
    <r>
      <rPr>
        <sz val="11"/>
        <color theme="1"/>
        <rFont val="Calibri"/>
        <family val="2"/>
        <scheme val="minor"/>
      </rPr>
      <t xml:space="preserve">3.1. Inexistencia de obligación indemnizatoria por cuanto no se ha realizado el riesgo asegurado en la Póliza de Seguro de Auto Liviano No. 022145763/0 - Artículo 1072 del C.Co.
3.2.  Riesgos expresamente excluidos en la Póliza de Auto Liviano No. 022125763/0.
3.3. Carácter meramente indemnizatorio que revisten los contratos de seguros. 
3.4. En cualquier caso, de ninguna forma se podrá exceder el límite de valor asegurado. 
3.5. Disponibilidad de la suma asegurada.
3.6. Genérica o innominada. </t>
    </r>
  </si>
  <si>
    <t xml:space="preserve">La Póliza de Auto Liviano –Livianos Servicio Particular No. 022145763/0, cuyos asegurados son el señor Alejandro Cortes Bernal y la señora Luz Adriana Gutiérrez, presta cobertura material y temporal, de conformidad con los hechos y pretensiones expuestas en el líbelo de la demanda. Frente a la cobertura temporal, debe señalarse que la ocurrencia del accidente de tránsito (14 de junio de 2019) se encuentra dentro de la delimitación temporal de la Póliza en mención comprendida desde el 31 de agosto de 2017 hasta el 31 de agosto de 2019,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y dependerá del debate probatorio determinar la causa y el responsable de la ocurrencia del mismo. En el Informe de Tránsito No. A-06411465 se indicó como causa probable del accidente la causal 409 “cruzar sin observar”, atribuible a la señora Marianela Cárdenas en calidad de peatón. Así mismo, es necesario tener en consideración que en la Secretaría de Movilidad de la Alcaldía de Medellín se tramitó un procedimiento administrativo por el accidente de tránsito del 14 de junio de 2019, que concluyó con la Resolución No. 201950095419 en la que no fue posible endilgar responsabilidad alguna a la señora Luz Adriana Gutiérrez, ante la insuficiencia de las pruebas allegadas por la víctima. Por su parte, el extremo actor aportó un dictamen pericial rendido por un ingeniero y especialista de vías terrestres que determinó que el accidente de tránsito se produjo por un alto grado de distracción por parte de la conductora del vehículo de placas JQB 656, la señora Luz Adriana Gutiérrez. Aunado a lo anterior, por parte del extremo pasivo y de la compañía aseguradora, se aportó en el mismo sentido Dcitamen pericial, a través del cual se tiene como conclusión el hecho exclusivo de la víctima y la contravención a las normas de tránsito por parte de la señora Cardénas como causa del accidente. En otras palabras, dependerá del debate probatorio confirmar o desvirtuar de quién fue la responsabilidad en el accidente. Será necesario controvertir el dictamen pericial en la oportunidad legal debida, a fin de confirmar o desvirtuar la responsabilidad de la señora Luz Adriana Gutiérrez en la ocurrencia del accidente de tránsito del 14 de junio de 2019. Por tanto, sólo hasta que se surta el debate probatorio será posible determinar con certeza la causa del accidente y el responsable de su ocurrencia del accidente de tránsito.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</si>
</sst>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quot;$&quot;\ #,##0"/>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0" fontId="7" fillId="0" borderId="0" applyNumberForma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42" fontId="4" fillId="7" borderId="1" xfId="1" applyFont="1" applyFill="1" applyBorder="1" applyAlignment="1">
      <alignment horizontal="center" vertical="top"/>
    </xf>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6" fillId="7" borderId="1" xfId="0" applyFont="1" applyFill="1" applyBorder="1" applyAlignment="1">
      <alignment horizontal="left" vertical="top"/>
    </xf>
    <xf numFmtId="42" fontId="0" fillId="0" borderId="1" xfId="1" applyFont="1" applyBorder="1" applyAlignment="1">
      <alignment horizontal="right" vertical="top"/>
    </xf>
    <xf numFmtId="164" fontId="0" fillId="0" borderId="1" xfId="1" applyNumberFormat="1" applyFont="1" applyBorder="1" applyAlignment="1">
      <alignment horizontal="right" vertical="top"/>
    </xf>
    <xf numFmtId="164" fontId="6" fillId="7" borderId="1" xfId="0" applyNumberFormat="1" applyFont="1" applyFill="1" applyBorder="1" applyAlignment="1">
      <alignment horizontal="right" vertical="top"/>
    </xf>
    <xf numFmtId="164" fontId="6" fillId="7" borderId="1" xfId="1" applyNumberFormat="1" applyFont="1" applyFill="1" applyBorder="1" applyAlignment="1">
      <alignment horizontal="right" vertical="top"/>
    </xf>
    <xf numFmtId="9" fontId="0" fillId="0" borderId="1" xfId="1" applyNumberFormat="1" applyFont="1" applyBorder="1" applyAlignment="1">
      <alignment horizontal="right"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7" fillId="0" borderId="1" xfId="2" applyBorder="1" applyAlignment="1">
      <alignment horizontal="justify" vertical="top" wrapText="1"/>
    </xf>
    <xf numFmtId="14" fontId="0" fillId="0" borderId="1" xfId="0" applyNumberFormat="1"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left" wrapText="1"/>
    </xf>
    <xf numFmtId="0" fontId="0" fillId="0" borderId="1" xfId="0" applyBorder="1" applyAlignment="1">
      <alignment horizontal="left"/>
    </xf>
    <xf numFmtId="42" fontId="6" fillId="5" borderId="0" xfId="1" applyFont="1" applyFill="1" applyBorder="1" applyAlignment="1">
      <alignment horizontal="left" vertical="top"/>
    </xf>
    <xf numFmtId="164" fontId="0" fillId="5" borderId="2" xfId="1" applyNumberFormat="1" applyFont="1" applyFill="1" applyBorder="1" applyAlignment="1">
      <alignment horizontal="right" vertical="top"/>
    </xf>
    <xf numFmtId="42" fontId="0" fillId="5" borderId="3" xfId="1" applyFont="1" applyFill="1" applyBorder="1" applyAlignment="1">
      <alignment horizontal="right"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11"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4" borderId="5" xfId="0" applyFill="1" applyBorder="1" applyAlignment="1">
      <alignment horizontal="left" vertical="top" wrapText="1"/>
    </xf>
    <xf numFmtId="0" fontId="0" fillId="4" borderId="7" xfId="0"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xf>
    <xf numFmtId="42" fontId="0" fillId="5" borderId="1" xfId="1" applyFont="1" applyFill="1" applyBorder="1" applyAlignment="1">
      <alignment horizontal="justify" vertical="top"/>
    </xf>
  </cellXfs>
  <cellStyles count="3">
    <cellStyle name="Hipervínculo" xfId="2"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16384</xdr:col>
      <xdr:colOff>518877</xdr:colOff>
      <xdr:row>79</xdr:row>
      <xdr:rowOff>170714</xdr:rowOff>
    </xdr:to>
    <xdr:pic>
      <xdr:nvPicPr>
        <xdr:cNvPr id="2" name="Imagen 1">
          <a:extLst>
            <a:ext uri="{FF2B5EF4-FFF2-40B4-BE49-F238E27FC236}">
              <a16:creationId xmlns:a16="http://schemas.microsoft.com/office/drawing/2014/main" id="{707F1BA0-B11E-41B5-ACC3-4EF41C43D7CC}"/>
            </a:ext>
          </a:extLst>
        </xdr:cNvPr>
        <xdr:cNvPicPr>
          <a:picLocks noChangeAspect="1"/>
        </xdr:cNvPicPr>
      </xdr:nvPicPr>
      <xdr:blipFill>
        <a:blip xmlns:r="http://schemas.openxmlformats.org/officeDocument/2006/relationships" r:embed="rId1"/>
        <a:stretch>
          <a:fillRect/>
        </a:stretch>
      </xdr:blipFill>
      <xdr:spPr>
        <a:xfrm>
          <a:off x="3328147" y="9390529"/>
          <a:ext cx="8609524" cy="58857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lamaria6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9"/>
  <sheetViews>
    <sheetView topLeftCell="A32" zoomScale="115" zoomScaleNormal="115" workbookViewId="0">
      <selection activeCell="B37" sqref="B37:C37"/>
    </sheetView>
  </sheetViews>
  <sheetFormatPr baseColWidth="10" defaultColWidth="0" defaultRowHeight="14.4" x14ac:dyDescent="0.3"/>
  <cols>
    <col min="1" max="1" width="46.109375" style="8" bestFit="1" customWidth="1"/>
    <col min="2" max="2" width="63.88671875" style="8" customWidth="1"/>
    <col min="3" max="3" width="19.109375" style="8" customWidth="1"/>
    <col min="4" max="4" width="11.44140625" style="2" hidden="1" customWidth="1"/>
    <col min="5" max="6" width="0" style="2" hidden="1" customWidth="1"/>
    <col min="7" max="16384" width="11.44140625" style="2" hidden="1"/>
  </cols>
  <sheetData>
    <row r="1" spans="1:3" ht="18" x14ac:dyDescent="0.3">
      <c r="A1" s="45" t="s">
        <v>58</v>
      </c>
      <c r="B1" s="45"/>
      <c r="C1" s="45"/>
    </row>
    <row r="2" spans="1:3" x14ac:dyDescent="0.3">
      <c r="A2" s="5" t="s">
        <v>13</v>
      </c>
      <c r="B2" s="51" t="s">
        <v>157</v>
      </c>
      <c r="C2" s="51"/>
    </row>
    <row r="3" spans="1:3" x14ac:dyDescent="0.3">
      <c r="A3" s="5" t="s">
        <v>0</v>
      </c>
      <c r="B3" s="38" t="s">
        <v>152</v>
      </c>
      <c r="C3" s="38"/>
    </row>
    <row r="4" spans="1:3" x14ac:dyDescent="0.3">
      <c r="A4" s="5" t="s">
        <v>130</v>
      </c>
      <c r="B4" s="40" t="s">
        <v>131</v>
      </c>
      <c r="C4" s="41"/>
    </row>
    <row r="5" spans="1:3" x14ac:dyDescent="0.3">
      <c r="A5" s="5" t="s">
        <v>124</v>
      </c>
      <c r="B5" s="40" t="s">
        <v>132</v>
      </c>
      <c r="C5" s="41"/>
    </row>
    <row r="6" spans="1:3" x14ac:dyDescent="0.3">
      <c r="A6" s="5" t="s">
        <v>124</v>
      </c>
      <c r="B6" s="40" t="s">
        <v>133</v>
      </c>
      <c r="C6" s="41"/>
    </row>
    <row r="7" spans="1:3" x14ac:dyDescent="0.3">
      <c r="A7" s="5" t="s">
        <v>134</v>
      </c>
      <c r="B7" s="40" t="s">
        <v>135</v>
      </c>
      <c r="C7" s="41"/>
    </row>
    <row r="8" spans="1:3" x14ac:dyDescent="0.3">
      <c r="A8" s="5"/>
      <c r="B8" s="30" t="s">
        <v>136</v>
      </c>
      <c r="C8" s="31"/>
    </row>
    <row r="9" spans="1:3" x14ac:dyDescent="0.3">
      <c r="A9" s="5"/>
      <c r="B9" s="30" t="s">
        <v>137</v>
      </c>
      <c r="C9" s="31"/>
    </row>
    <row r="10" spans="1:3" x14ac:dyDescent="0.3">
      <c r="A10" s="5"/>
      <c r="B10" s="30" t="s">
        <v>138</v>
      </c>
      <c r="C10" s="31"/>
    </row>
    <row r="11" spans="1:3" x14ac:dyDescent="0.3">
      <c r="A11" s="5" t="s">
        <v>1</v>
      </c>
      <c r="B11" s="38" t="s">
        <v>162</v>
      </c>
      <c r="C11" s="38"/>
    </row>
    <row r="12" spans="1:3" x14ac:dyDescent="0.3">
      <c r="A12" s="5" t="s">
        <v>125</v>
      </c>
      <c r="B12" s="38" t="s">
        <v>176</v>
      </c>
      <c r="C12" s="38"/>
    </row>
    <row r="13" spans="1:3" x14ac:dyDescent="0.3">
      <c r="A13" s="27" t="s">
        <v>126</v>
      </c>
      <c r="B13" s="48" t="s">
        <v>139</v>
      </c>
      <c r="C13" s="49"/>
    </row>
    <row r="14" spans="1:3" ht="21.75" customHeight="1" x14ac:dyDescent="0.3">
      <c r="A14" s="28" t="s">
        <v>2</v>
      </c>
      <c r="B14" s="38" t="s">
        <v>135</v>
      </c>
      <c r="C14" s="38"/>
    </row>
    <row r="15" spans="1:3" x14ac:dyDescent="0.3">
      <c r="A15" s="28" t="s">
        <v>56</v>
      </c>
      <c r="B15" s="38">
        <v>64696571</v>
      </c>
      <c r="C15" s="38"/>
    </row>
    <row r="16" spans="1:3" x14ac:dyDescent="0.3">
      <c r="A16" s="28" t="s">
        <v>97</v>
      </c>
      <c r="B16" s="48" t="s">
        <v>140</v>
      </c>
      <c r="C16" s="49"/>
    </row>
    <row r="17" spans="1:3" x14ac:dyDescent="0.3">
      <c r="A17" s="28" t="s">
        <v>14</v>
      </c>
      <c r="B17" s="39" t="s">
        <v>141</v>
      </c>
      <c r="C17" s="39"/>
    </row>
    <row r="18" spans="1:3" ht="30" customHeight="1" x14ac:dyDescent="0.3">
      <c r="A18" s="29" t="s">
        <v>15</v>
      </c>
      <c r="B18" s="39">
        <v>3013499447</v>
      </c>
      <c r="C18" s="39"/>
    </row>
    <row r="19" spans="1:3" ht="30" customHeight="1" x14ac:dyDescent="0.3">
      <c r="A19" s="5" t="s">
        <v>16</v>
      </c>
      <c r="B19" s="43" t="s">
        <v>142</v>
      </c>
      <c r="C19" s="39"/>
    </row>
    <row r="20" spans="1:3" x14ac:dyDescent="0.3">
      <c r="A20" s="5" t="s">
        <v>17</v>
      </c>
      <c r="B20" s="38" t="s">
        <v>143</v>
      </c>
      <c r="C20" s="38"/>
    </row>
    <row r="21" spans="1:3" x14ac:dyDescent="0.3">
      <c r="A21" s="5" t="s">
        <v>18</v>
      </c>
      <c r="B21" s="38" t="s">
        <v>143</v>
      </c>
      <c r="C21" s="38"/>
    </row>
    <row r="22" spans="1:3" x14ac:dyDescent="0.3">
      <c r="A22" s="5" t="s">
        <v>19</v>
      </c>
      <c r="B22" s="38" t="s">
        <v>143</v>
      </c>
      <c r="C22" s="38"/>
    </row>
    <row r="23" spans="1:3" x14ac:dyDescent="0.3">
      <c r="A23" s="5" t="s">
        <v>20</v>
      </c>
      <c r="B23" s="38" t="s">
        <v>140</v>
      </c>
      <c r="C23" s="38"/>
    </row>
    <row r="24" spans="1:3" ht="15" customHeight="1" x14ac:dyDescent="0.3">
      <c r="A24" s="5" t="s">
        <v>21</v>
      </c>
      <c r="B24" s="39" t="s">
        <v>99</v>
      </c>
      <c r="C24" s="39"/>
    </row>
    <row r="25" spans="1:3" x14ac:dyDescent="0.3">
      <c r="A25" s="5" t="s">
        <v>22</v>
      </c>
      <c r="B25" s="39" t="s">
        <v>144</v>
      </c>
      <c r="C25" s="39"/>
    </row>
    <row r="26" spans="1:3" ht="30" customHeight="1" x14ac:dyDescent="0.3">
      <c r="A26" s="5" t="s">
        <v>23</v>
      </c>
      <c r="B26" s="50">
        <v>1600000</v>
      </c>
      <c r="C26" s="50"/>
    </row>
    <row r="27" spans="1:3" x14ac:dyDescent="0.3">
      <c r="A27" s="5" t="s">
        <v>24</v>
      </c>
      <c r="B27" s="38" t="s">
        <v>145</v>
      </c>
      <c r="C27" s="38"/>
    </row>
    <row r="28" spans="1:3" ht="28.8" x14ac:dyDescent="0.3">
      <c r="A28" s="5" t="s">
        <v>26</v>
      </c>
      <c r="B28" s="38" t="s">
        <v>145</v>
      </c>
      <c r="C28" s="38"/>
    </row>
    <row r="29" spans="1:3" ht="29.25" customHeight="1" x14ac:dyDescent="0.3">
      <c r="A29" s="5" t="s">
        <v>25</v>
      </c>
      <c r="B29" s="39" t="s">
        <v>146</v>
      </c>
      <c r="C29" s="39"/>
    </row>
    <row r="30" spans="1:3" x14ac:dyDescent="0.3">
      <c r="A30" s="5" t="s">
        <v>3</v>
      </c>
      <c r="B30" s="39" t="s">
        <v>129</v>
      </c>
      <c r="C30" s="39"/>
    </row>
    <row r="31" spans="1:3" x14ac:dyDescent="0.3">
      <c r="A31" s="5" t="s">
        <v>4</v>
      </c>
      <c r="B31" s="39" t="s">
        <v>150</v>
      </c>
      <c r="C31" s="39"/>
    </row>
    <row r="32" spans="1:3" x14ac:dyDescent="0.3">
      <c r="A32" s="5" t="s">
        <v>5</v>
      </c>
      <c r="B32" s="39" t="s">
        <v>150</v>
      </c>
      <c r="C32" s="39"/>
    </row>
    <row r="33" spans="1:3" x14ac:dyDescent="0.3">
      <c r="A33" s="5" t="s">
        <v>40</v>
      </c>
      <c r="B33" s="46" t="s">
        <v>151</v>
      </c>
      <c r="C33" s="47"/>
    </row>
    <row r="34" spans="1:3" x14ac:dyDescent="0.3">
      <c r="A34" s="42" t="s">
        <v>6</v>
      </c>
      <c r="B34" s="39" t="s">
        <v>148</v>
      </c>
      <c r="C34" s="38"/>
    </row>
    <row r="35" spans="1:3" x14ac:dyDescent="0.3">
      <c r="A35" s="42"/>
      <c r="B35" s="38"/>
      <c r="C35" s="38"/>
    </row>
    <row r="36" spans="1:3" ht="108.75" customHeight="1" x14ac:dyDescent="0.3">
      <c r="A36" s="42"/>
      <c r="B36" s="38"/>
      <c r="C36" s="38"/>
    </row>
    <row r="37" spans="1:3" x14ac:dyDescent="0.3">
      <c r="A37" s="5" t="s">
        <v>7</v>
      </c>
      <c r="B37" s="38" t="s">
        <v>147</v>
      </c>
      <c r="C37" s="38"/>
    </row>
    <row r="38" spans="1:3" x14ac:dyDescent="0.3">
      <c r="A38" s="5" t="s">
        <v>8</v>
      </c>
      <c r="B38" s="38" t="s">
        <v>147</v>
      </c>
      <c r="C38" s="38"/>
    </row>
    <row r="39" spans="1:3" x14ac:dyDescent="0.3">
      <c r="A39" s="5" t="s">
        <v>9</v>
      </c>
      <c r="B39" s="38" t="s">
        <v>149</v>
      </c>
      <c r="C39" s="38"/>
    </row>
    <row r="40" spans="1:3" x14ac:dyDescent="0.3">
      <c r="A40" s="5" t="s">
        <v>10</v>
      </c>
      <c r="B40" s="38" t="s">
        <v>128</v>
      </c>
      <c r="C40" s="38"/>
    </row>
    <row r="41" spans="1:3" x14ac:dyDescent="0.3">
      <c r="A41" s="5" t="s">
        <v>59</v>
      </c>
      <c r="B41" s="6" t="s">
        <v>127</v>
      </c>
      <c r="C41" s="6"/>
    </row>
    <row r="42" spans="1:3" x14ac:dyDescent="0.3">
      <c r="A42" s="5" t="s">
        <v>11</v>
      </c>
      <c r="B42" s="44" t="s">
        <v>178</v>
      </c>
      <c r="C42" s="44"/>
    </row>
    <row r="43" spans="1:3" x14ac:dyDescent="0.3">
      <c r="A43" s="5" t="s">
        <v>12</v>
      </c>
      <c r="B43" s="38" t="s">
        <v>177</v>
      </c>
      <c r="C43" s="38"/>
    </row>
    <row r="46" spans="1:3" ht="15" customHeight="1" x14ac:dyDescent="0.3"/>
    <row r="47" spans="1:3" ht="15" customHeight="1" x14ac:dyDescent="0.3"/>
    <row r="54" spans="6:6" ht="15" customHeight="1" x14ac:dyDescent="0.3"/>
    <row r="59" spans="6:6" ht="18" customHeight="1" x14ac:dyDescent="0.3"/>
    <row r="62" spans="6:6" x14ac:dyDescent="0.3">
      <c r="F62" s="4"/>
    </row>
    <row r="63" spans="6:6" x14ac:dyDescent="0.3">
      <c r="F63" s="4"/>
    </row>
    <row r="64" spans="6:6" x14ac:dyDescent="0.3">
      <c r="F64" s="4"/>
    </row>
    <row r="75" ht="36" customHeight="1" x14ac:dyDescent="0.3"/>
    <row r="87" ht="33.75" customHeight="1" x14ac:dyDescent="0.3"/>
    <row r="88" ht="33.75" customHeight="1" x14ac:dyDescent="0.3"/>
    <row r="89" ht="33.75" customHeight="1" x14ac:dyDescent="0.3"/>
  </sheetData>
  <dataConsolidate/>
  <mergeCells count="38">
    <mergeCell ref="A1:C1"/>
    <mergeCell ref="B33:C33"/>
    <mergeCell ref="B27:C27"/>
    <mergeCell ref="B28:C28"/>
    <mergeCell ref="B24:C24"/>
    <mergeCell ref="B13:C13"/>
    <mergeCell ref="B6:C6"/>
    <mergeCell ref="B16:C16"/>
    <mergeCell ref="B25:C25"/>
    <mergeCell ref="B26:C26"/>
    <mergeCell ref="B31:C31"/>
    <mergeCell ref="B30:C30"/>
    <mergeCell ref="B4:C4"/>
    <mergeCell ref="B5:C5"/>
    <mergeCell ref="B23:C23"/>
    <mergeCell ref="B2:C2"/>
    <mergeCell ref="B43:C43"/>
    <mergeCell ref="B42:C42"/>
    <mergeCell ref="B40:C40"/>
    <mergeCell ref="B39:C39"/>
    <mergeCell ref="B38:C38"/>
    <mergeCell ref="B34:C36"/>
    <mergeCell ref="B32:C32"/>
    <mergeCell ref="B7:C7"/>
    <mergeCell ref="B37:C37"/>
    <mergeCell ref="A34:A36"/>
    <mergeCell ref="B17:C17"/>
    <mergeCell ref="B18:C18"/>
    <mergeCell ref="B19:C19"/>
    <mergeCell ref="B20:C20"/>
    <mergeCell ref="B21:C21"/>
    <mergeCell ref="B29:C29"/>
    <mergeCell ref="B22:C22"/>
    <mergeCell ref="B3:C3"/>
    <mergeCell ref="B11:C11"/>
    <mergeCell ref="B12:C12"/>
    <mergeCell ref="B14:C14"/>
    <mergeCell ref="B15:C15"/>
  </mergeCells>
  <hyperlinks>
    <hyperlink ref="B19" r:id="rId1" xr:uid="{00000000-0004-0000-0000-000000000000}"/>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Hoja2!$H$2:$H$5</xm:f>
          </x14:formula1>
          <xm:sqref>B24:C24</xm:sqref>
        </x14:dataValidation>
        <x14:dataValidation type="list" allowBlank="1" showInputMessage="1" showErrorMessage="1" xr:uid="{00000000-0002-0000-0000-000001000000}">
          <x14:formula1>
            <xm:f>Hoja2!$I$2:$I$6</xm:f>
          </x14:formula1>
          <xm:sqref>B29:C29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499984740745262"/>
  </sheetPr>
  <dimension ref="A1:C48"/>
  <sheetViews>
    <sheetView zoomScale="85" zoomScaleNormal="85" workbookViewId="0">
      <selection activeCell="B2" sqref="B2:C2"/>
    </sheetView>
  </sheetViews>
  <sheetFormatPr baseColWidth="10" defaultColWidth="0" defaultRowHeight="14.4" x14ac:dyDescent="0.3"/>
  <cols>
    <col min="1" max="1" width="49.88671875" customWidth="1"/>
    <col min="2" max="2" width="31.33203125" customWidth="1"/>
    <col min="3" max="3" width="90.109375" customWidth="1"/>
    <col min="4" max="16384" width="11.44140625" hidden="1"/>
  </cols>
  <sheetData>
    <row r="1" spans="1:3" ht="18" x14ac:dyDescent="0.3">
      <c r="A1" s="52" t="s">
        <v>57</v>
      </c>
      <c r="B1" s="52"/>
      <c r="C1" s="52"/>
    </row>
    <row r="2" spans="1:3" ht="15.75" customHeight="1" x14ac:dyDescent="0.3">
      <c r="A2" s="20" t="s">
        <v>38</v>
      </c>
      <c r="B2" s="48">
        <v>81322662</v>
      </c>
      <c r="C2" s="49"/>
    </row>
    <row r="3" spans="1:3" s="2" customFormat="1" x14ac:dyDescent="0.3">
      <c r="A3" s="5" t="s">
        <v>13</v>
      </c>
      <c r="B3" s="38" t="str">
        <f>'AUTOS  NOTA 322'!B2:C2</f>
        <v>11001310302520210013500</v>
      </c>
      <c r="C3" s="38"/>
    </row>
    <row r="4" spans="1:3" s="2" customFormat="1" x14ac:dyDescent="0.3">
      <c r="A4" s="5" t="s">
        <v>0</v>
      </c>
      <c r="B4" s="38" t="str">
        <f>'AUTOS  NOTA 322'!B3:C3</f>
        <v>Juzgado 25 Civil del Circuito de Bogotá</v>
      </c>
      <c r="C4" s="38"/>
    </row>
    <row r="5" spans="1:3" s="2" customFormat="1" x14ac:dyDescent="0.3">
      <c r="A5" s="5" t="s">
        <v>124</v>
      </c>
      <c r="B5" s="38" t="str">
        <f>'AUTOS  NOTA 322'!B6:C6</f>
        <v xml:space="preserve">Alejandro Cortés Bernal </v>
      </c>
      <c r="C5" s="38"/>
    </row>
    <row r="6" spans="1:3" s="2" customFormat="1" x14ac:dyDescent="0.3">
      <c r="A6" s="5" t="s">
        <v>1</v>
      </c>
      <c r="B6" s="38" t="str">
        <f>'AUTOS  NOTA 322'!B11:C11</f>
        <v>Pastora De Belén Pestana Vargas (Tercero no familiar)</v>
      </c>
      <c r="C6" s="38"/>
    </row>
    <row r="7" spans="1:3" s="2" customFormat="1" x14ac:dyDescent="0.3">
      <c r="A7" s="5" t="s">
        <v>125</v>
      </c>
      <c r="B7" s="38" t="str">
        <f>'AUTOS  NOTA 322'!B12:C12</f>
        <v>Llamada en garantía</v>
      </c>
      <c r="C7" s="38"/>
    </row>
    <row r="8" spans="1:3" x14ac:dyDescent="0.3">
      <c r="A8" s="20" t="s">
        <v>39</v>
      </c>
      <c r="B8" s="38">
        <v>22145763</v>
      </c>
      <c r="C8" s="38"/>
    </row>
    <row r="9" spans="1:3" x14ac:dyDescent="0.3">
      <c r="A9" s="20" t="s">
        <v>40</v>
      </c>
      <c r="B9" s="38" t="s">
        <v>153</v>
      </c>
      <c r="C9" s="38"/>
    </row>
    <row r="10" spans="1:3" x14ac:dyDescent="0.3">
      <c r="A10" s="20" t="s">
        <v>98</v>
      </c>
      <c r="B10" s="63">
        <v>4000000000</v>
      </c>
      <c r="C10" s="64"/>
    </row>
    <row r="11" spans="1:3" x14ac:dyDescent="0.3">
      <c r="A11" s="20" t="s">
        <v>77</v>
      </c>
      <c r="B11" s="53" t="s">
        <v>94</v>
      </c>
      <c r="C11" s="54"/>
    </row>
    <row r="12" spans="1:3" x14ac:dyDescent="0.3">
      <c r="A12" s="20" t="s">
        <v>41</v>
      </c>
      <c r="B12" s="38" t="s">
        <v>154</v>
      </c>
      <c r="C12" s="38"/>
    </row>
    <row r="13" spans="1:3" x14ac:dyDescent="0.3">
      <c r="A13" s="20" t="s">
        <v>42</v>
      </c>
      <c r="B13" s="38" t="s">
        <v>45</v>
      </c>
      <c r="C13" s="38"/>
    </row>
    <row r="14" spans="1:3" x14ac:dyDescent="0.3">
      <c r="A14" s="20" t="s">
        <v>43</v>
      </c>
      <c r="B14" s="38" t="s">
        <v>45</v>
      </c>
      <c r="C14" s="38"/>
    </row>
    <row r="15" spans="1:3" x14ac:dyDescent="0.3">
      <c r="A15" s="55" t="s">
        <v>44</v>
      </c>
      <c r="B15" s="38" t="s">
        <v>93</v>
      </c>
      <c r="C15" s="38"/>
    </row>
    <row r="16" spans="1:3" x14ac:dyDescent="0.3">
      <c r="A16" s="56"/>
      <c r="B16" s="10" t="s">
        <v>54</v>
      </c>
      <c r="C16" s="10" t="s">
        <v>29</v>
      </c>
    </row>
    <row r="17" spans="1:3" x14ac:dyDescent="0.3">
      <c r="A17" s="56"/>
      <c r="B17" s="6"/>
      <c r="C17" s="6"/>
    </row>
    <row r="18" spans="1:3" x14ac:dyDescent="0.3">
      <c r="A18" s="56"/>
      <c r="B18" s="6"/>
      <c r="C18" s="6"/>
    </row>
    <row r="19" spans="1:3" x14ac:dyDescent="0.3">
      <c r="A19" s="57"/>
      <c r="B19" s="6"/>
      <c r="C19" s="6"/>
    </row>
    <row r="20" spans="1:3" x14ac:dyDescent="0.3">
      <c r="A20" s="20" t="s">
        <v>95</v>
      </c>
      <c r="B20" s="38" t="s">
        <v>46</v>
      </c>
      <c r="C20" s="38"/>
    </row>
    <row r="21" spans="1:3" x14ac:dyDescent="0.3">
      <c r="A21" s="20" t="s">
        <v>96</v>
      </c>
      <c r="B21" s="48" t="s">
        <v>46</v>
      </c>
      <c r="C21" s="49"/>
    </row>
    <row r="22" spans="1:3" x14ac:dyDescent="0.3">
      <c r="A22" s="20" t="s">
        <v>30</v>
      </c>
      <c r="B22" s="38" t="s">
        <v>37</v>
      </c>
      <c r="C22" s="38"/>
    </row>
    <row r="23" spans="1:3" x14ac:dyDescent="0.3">
      <c r="A23" s="20" t="s">
        <v>51</v>
      </c>
      <c r="B23" s="38" t="s">
        <v>46</v>
      </c>
      <c r="C23" s="38"/>
    </row>
    <row r="24" spans="1:3" x14ac:dyDescent="0.3">
      <c r="A24" s="20" t="s">
        <v>52</v>
      </c>
      <c r="B24" s="38">
        <v>0</v>
      </c>
      <c r="C24" s="38"/>
    </row>
    <row r="25" spans="1:3" x14ac:dyDescent="0.3">
      <c r="A25" s="19" t="s">
        <v>53</v>
      </c>
      <c r="B25" s="38" t="s">
        <v>46</v>
      </c>
      <c r="C25" s="38"/>
    </row>
    <row r="26" spans="1:3" x14ac:dyDescent="0.3">
      <c r="A26" s="60" t="s">
        <v>81</v>
      </c>
      <c r="B26" s="60"/>
      <c r="C26" s="60"/>
    </row>
    <row r="27" spans="1:3" x14ac:dyDescent="0.3">
      <c r="A27" s="61" t="s">
        <v>50</v>
      </c>
      <c r="B27" s="62"/>
      <c r="C27" s="11" t="s">
        <v>155</v>
      </c>
    </row>
    <row r="28" spans="1:3" x14ac:dyDescent="0.3">
      <c r="A28" s="61" t="s">
        <v>49</v>
      </c>
      <c r="B28" s="62"/>
      <c r="C28" s="11" t="s">
        <v>155</v>
      </c>
    </row>
    <row r="29" spans="1:3" x14ac:dyDescent="0.3">
      <c r="A29" s="61" t="s">
        <v>48</v>
      </c>
      <c r="B29" s="62"/>
      <c r="C29" s="12" t="s">
        <v>155</v>
      </c>
    </row>
    <row r="30" spans="1:3" x14ac:dyDescent="0.3">
      <c r="A30" s="61" t="s">
        <v>27</v>
      </c>
      <c r="B30" s="62"/>
      <c r="C30" s="11" t="s">
        <v>155</v>
      </c>
    </row>
    <row r="31" spans="1:3" x14ac:dyDescent="0.3">
      <c r="A31" s="61" t="s">
        <v>28</v>
      </c>
      <c r="B31" s="62"/>
      <c r="C31" s="11"/>
    </row>
    <row r="32" spans="1:3" x14ac:dyDescent="0.3">
      <c r="A32" s="61" t="s">
        <v>117</v>
      </c>
      <c r="B32" s="62"/>
      <c r="C32" s="13" t="s">
        <v>156</v>
      </c>
    </row>
    <row r="33" spans="1:3" x14ac:dyDescent="0.3">
      <c r="A33" s="58" t="s">
        <v>47</v>
      </c>
      <c r="B33" s="59"/>
      <c r="C33" s="14"/>
    </row>
    <row r="34" spans="1:3" x14ac:dyDescent="0.3">
      <c r="A34" s="58" t="s">
        <v>55</v>
      </c>
      <c r="B34" s="59"/>
      <c r="C34" s="15"/>
    </row>
    <row r="35" spans="1:3" x14ac:dyDescent="0.3">
      <c r="A35" s="65" t="s">
        <v>119</v>
      </c>
      <c r="B35" s="66"/>
      <c r="C35" s="15"/>
    </row>
    <row r="36" spans="1:3" x14ac:dyDescent="0.3">
      <c r="A36" s="67"/>
      <c r="B36" s="68"/>
      <c r="C36" s="15"/>
    </row>
    <row r="37" spans="1:3" x14ac:dyDescent="0.3">
      <c r="A37" s="69"/>
      <c r="B37" s="70"/>
      <c r="C37" s="15"/>
    </row>
    <row r="38" spans="1:3" x14ac:dyDescent="0.3">
      <c r="A38" s="71" t="s">
        <v>116</v>
      </c>
      <c r="B38" s="71"/>
      <c r="C38" s="71"/>
    </row>
    <row r="39" spans="1:3" x14ac:dyDescent="0.3">
      <c r="A39" s="17" t="s">
        <v>111</v>
      </c>
      <c r="B39" s="18"/>
      <c r="C39" s="15"/>
    </row>
    <row r="40" spans="1:3" x14ac:dyDescent="0.3">
      <c r="A40" s="58" t="s">
        <v>108</v>
      </c>
      <c r="B40" s="59"/>
      <c r="C40" s="15"/>
    </row>
    <row r="41" spans="1:3" x14ac:dyDescent="0.3">
      <c r="A41" s="58" t="s">
        <v>110</v>
      </c>
      <c r="B41" s="59"/>
      <c r="C41" s="15"/>
    </row>
    <row r="42" spans="1:3" x14ac:dyDescent="0.3">
      <c r="A42" s="17" t="s">
        <v>109</v>
      </c>
      <c r="B42" s="18"/>
      <c r="C42" s="15"/>
    </row>
    <row r="43" spans="1:3" x14ac:dyDescent="0.3">
      <c r="A43" s="17" t="s">
        <v>112</v>
      </c>
      <c r="B43" s="18"/>
      <c r="C43" s="15"/>
    </row>
    <row r="44" spans="1:3" x14ac:dyDescent="0.3">
      <c r="A44" s="58" t="s">
        <v>113</v>
      </c>
      <c r="B44" s="59"/>
      <c r="C44" s="15"/>
    </row>
    <row r="45" spans="1:3" x14ac:dyDescent="0.3">
      <c r="A45" s="17" t="s">
        <v>114</v>
      </c>
      <c r="B45" s="16"/>
      <c r="C45" s="15"/>
    </row>
    <row r="46" spans="1:3" x14ac:dyDescent="0.3">
      <c r="A46" s="58" t="s">
        <v>115</v>
      </c>
      <c r="B46" s="59"/>
      <c r="C46" s="15"/>
    </row>
    <row r="47" spans="1:3" x14ac:dyDescent="0.3">
      <c r="A47" s="58" t="s">
        <v>118</v>
      </c>
      <c r="B47" s="59"/>
      <c r="C47" s="15"/>
    </row>
    <row r="48" spans="1:3" x14ac:dyDescent="0.3">
      <c r="A48" s="58" t="s">
        <v>119</v>
      </c>
      <c r="B48" s="59"/>
      <c r="C48" s="15"/>
    </row>
  </sheetData>
  <mergeCells count="39">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A34:B34"/>
    <mergeCell ref="B23:C23"/>
    <mergeCell ref="B24:C24"/>
    <mergeCell ref="B25:C25"/>
    <mergeCell ref="A26:C26"/>
    <mergeCell ref="A27:B27"/>
    <mergeCell ref="A28:B28"/>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 ref="B20:C20"/>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Hoja2!$C$2:$C$4</xm:f>
          </x14:formula1>
          <xm:sqref>B15:C15</xm:sqref>
        </x14:dataValidation>
        <x14:dataValidation type="list" allowBlank="1" showInputMessage="1" showErrorMessage="1" xr:uid="{00000000-0002-0000-0100-000001000000}">
          <x14:formula1>
            <xm:f>Hoja2!$B$1:$B$2</xm:f>
          </x14:formula1>
          <xm:sqref>B25:C25 B13:C14 B20:C21 B23:C23</xm:sqref>
        </x14:dataValidation>
        <x14:dataValidation type="list" allowBlank="1" showInputMessage="1" showErrorMessage="1" xr:uid="{00000000-0002-0000-0100-000002000000}">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499984740745262"/>
  </sheetPr>
  <dimension ref="A1:I40"/>
  <sheetViews>
    <sheetView tabSelected="1" topLeftCell="A36" zoomScale="70" zoomScaleNormal="70" workbookViewId="0">
      <selection activeCell="B39" sqref="B39:C39"/>
    </sheetView>
  </sheetViews>
  <sheetFormatPr baseColWidth="10" defaultColWidth="0" defaultRowHeight="14.4" x14ac:dyDescent="0.3"/>
  <cols>
    <col min="1" max="1" width="41.88671875" customWidth="1"/>
    <col min="2" max="2" width="40.109375" customWidth="1"/>
    <col min="3" max="3" width="189.77734375" customWidth="1"/>
    <col min="4" max="8" width="11.44140625" hidden="1" customWidth="1"/>
    <col min="9" max="9" width="12" hidden="1" customWidth="1"/>
    <col min="10" max="16384" width="11.44140625" hidden="1"/>
  </cols>
  <sheetData>
    <row r="1" spans="1:3" ht="18" x14ac:dyDescent="0.3">
      <c r="A1" s="52" t="s">
        <v>60</v>
      </c>
      <c r="B1" s="52"/>
      <c r="C1" s="52"/>
    </row>
    <row r="2" spans="1:3" x14ac:dyDescent="0.3">
      <c r="A2" s="20" t="s">
        <v>38</v>
      </c>
      <c r="B2" s="40" t="s">
        <v>170</v>
      </c>
      <c r="C2" s="41"/>
    </row>
    <row r="3" spans="1:3" x14ac:dyDescent="0.3">
      <c r="A3" s="5" t="s">
        <v>13</v>
      </c>
      <c r="B3" s="38" t="str">
        <f>'AUTOS  NOTA 322'!B2:C2</f>
        <v>11001310302520210013500</v>
      </c>
      <c r="C3" s="38"/>
    </row>
    <row r="4" spans="1:3" x14ac:dyDescent="0.3">
      <c r="A4" s="5" t="s">
        <v>0</v>
      </c>
      <c r="B4" s="38" t="str">
        <f>'AUTOS  NOTA 322'!B3:C3</f>
        <v>Juzgado 25 Civil del Circuito de Bogotá</v>
      </c>
      <c r="C4" s="38"/>
    </row>
    <row r="5" spans="1:3" x14ac:dyDescent="0.3">
      <c r="A5" s="5" t="s">
        <v>124</v>
      </c>
      <c r="B5" s="40" t="s">
        <v>163</v>
      </c>
      <c r="C5" s="41"/>
    </row>
    <row r="6" spans="1:3" x14ac:dyDescent="0.3">
      <c r="A6" s="5" t="s">
        <v>124</v>
      </c>
      <c r="B6" s="40" t="s">
        <v>132</v>
      </c>
      <c r="C6" s="41"/>
    </row>
    <row r="7" spans="1:3" x14ac:dyDescent="0.3">
      <c r="A7" s="5" t="s">
        <v>124</v>
      </c>
      <c r="B7" s="38" t="str">
        <f>'AUTOS  NOTA 322'!B6:C6</f>
        <v xml:space="preserve">Alejandro Cortés Bernal </v>
      </c>
      <c r="C7" s="38"/>
    </row>
    <row r="8" spans="1:3" x14ac:dyDescent="0.3">
      <c r="A8" s="5" t="s">
        <v>134</v>
      </c>
      <c r="B8" s="40" t="s">
        <v>158</v>
      </c>
      <c r="C8" s="41"/>
    </row>
    <row r="9" spans="1:3" x14ac:dyDescent="0.3">
      <c r="A9" s="5" t="s">
        <v>134</v>
      </c>
      <c r="B9" s="40" t="s">
        <v>159</v>
      </c>
      <c r="C9" s="41"/>
    </row>
    <row r="10" spans="1:3" x14ac:dyDescent="0.3">
      <c r="A10" s="5" t="s">
        <v>134</v>
      </c>
      <c r="B10" s="40" t="s">
        <v>160</v>
      </c>
      <c r="C10" s="41"/>
    </row>
    <row r="11" spans="1:3" x14ac:dyDescent="0.3">
      <c r="A11" s="5" t="s">
        <v>134</v>
      </c>
      <c r="B11" s="40" t="s">
        <v>161</v>
      </c>
      <c r="C11" s="41"/>
    </row>
    <row r="12" spans="1:3" x14ac:dyDescent="0.3">
      <c r="A12" s="5" t="s">
        <v>1</v>
      </c>
      <c r="B12" s="38" t="str">
        <f>'AUTOS  NOTA 322'!B11:C11</f>
        <v>Pastora De Belén Pestana Vargas (Tercero no familiar)</v>
      </c>
      <c r="C12" s="38"/>
    </row>
    <row r="13" spans="1:3" x14ac:dyDescent="0.3">
      <c r="A13" s="5" t="s">
        <v>125</v>
      </c>
      <c r="B13" s="38" t="str">
        <f>'AUTOS  NOTA 322'!B12:C12</f>
        <v>Llamada en garantía</v>
      </c>
      <c r="C13" s="38"/>
    </row>
    <row r="14" spans="1:3" ht="28.8" x14ac:dyDescent="0.3">
      <c r="A14" s="5" t="s">
        <v>63</v>
      </c>
      <c r="B14" s="75">
        <f>C16+C18+C19+C17+C21+C22+C23</f>
        <v>1469074071</v>
      </c>
      <c r="C14" s="76"/>
    </row>
    <row r="15" spans="1:3" x14ac:dyDescent="0.3">
      <c r="A15" s="79" t="s">
        <v>64</v>
      </c>
      <c r="B15" s="77" t="s">
        <v>65</v>
      </c>
      <c r="C15" s="78"/>
    </row>
    <row r="16" spans="1:3" x14ac:dyDescent="0.3">
      <c r="A16" s="80"/>
      <c r="B16" s="6" t="s">
        <v>174</v>
      </c>
      <c r="C16" s="34">
        <v>15468105</v>
      </c>
    </row>
    <row r="17" spans="1:9" x14ac:dyDescent="0.3">
      <c r="A17" s="80"/>
      <c r="B17" s="6" t="s">
        <v>175</v>
      </c>
      <c r="C17" s="34">
        <v>173182875</v>
      </c>
    </row>
    <row r="18" spans="1:9" x14ac:dyDescent="0.3">
      <c r="A18" s="80"/>
      <c r="B18" s="6" t="s">
        <v>172</v>
      </c>
      <c r="C18" s="34">
        <v>16893404</v>
      </c>
    </row>
    <row r="19" spans="1:9" x14ac:dyDescent="0.3">
      <c r="A19" s="80"/>
      <c r="B19" s="6" t="s">
        <v>173</v>
      </c>
      <c r="C19" s="34">
        <v>867529687</v>
      </c>
    </row>
    <row r="20" spans="1:9" x14ac:dyDescent="0.3">
      <c r="A20" s="80"/>
      <c r="B20" s="77" t="s">
        <v>68</v>
      </c>
      <c r="C20" s="78"/>
    </row>
    <row r="21" spans="1:9" x14ac:dyDescent="0.3">
      <c r="A21" s="80"/>
      <c r="B21" s="32" t="s">
        <v>164</v>
      </c>
      <c r="C21" s="35">
        <v>210000000</v>
      </c>
    </row>
    <row r="22" spans="1:9" x14ac:dyDescent="0.3">
      <c r="A22" s="80"/>
      <c r="B22" s="6" t="s">
        <v>165</v>
      </c>
      <c r="C22" s="35">
        <v>108000000</v>
      </c>
    </row>
    <row r="23" spans="1:9" x14ac:dyDescent="0.3">
      <c r="A23" s="80"/>
      <c r="B23" s="6" t="s">
        <v>166</v>
      </c>
      <c r="C23" s="36">
        <v>78000000</v>
      </c>
    </row>
    <row r="24" spans="1:9" x14ac:dyDescent="0.3">
      <c r="A24" s="80"/>
      <c r="B24" s="77" t="s">
        <v>123</v>
      </c>
      <c r="C24" s="78"/>
      <c r="E24" t="s">
        <v>75</v>
      </c>
      <c r="F24" s="23">
        <v>0.3</v>
      </c>
      <c r="I24" s="25"/>
    </row>
    <row r="25" spans="1:9" x14ac:dyDescent="0.3">
      <c r="A25" s="81"/>
      <c r="B25" s="6"/>
      <c r="C25" s="22"/>
      <c r="F25" s="26"/>
      <c r="I25" s="25"/>
    </row>
    <row r="26" spans="1:9" ht="23.25" customHeight="1" x14ac:dyDescent="0.3">
      <c r="A26" s="7" t="s">
        <v>61</v>
      </c>
      <c r="B26" s="48" t="s">
        <v>75</v>
      </c>
      <c r="C26" s="49"/>
    </row>
    <row r="27" spans="1:9" ht="159" customHeight="1" x14ac:dyDescent="0.3">
      <c r="A27" s="5" t="s">
        <v>62</v>
      </c>
      <c r="B27" s="84" t="s">
        <v>180</v>
      </c>
      <c r="C27" s="85"/>
    </row>
    <row r="28" spans="1:9" ht="15" customHeight="1" x14ac:dyDescent="0.3">
      <c r="A28" s="21" t="s">
        <v>69</v>
      </c>
      <c r="B28" s="74">
        <f>(C33+C34)*C37</f>
        <v>42341040</v>
      </c>
      <c r="C28" s="74"/>
    </row>
    <row r="29" spans="1:9" x14ac:dyDescent="0.3">
      <c r="A29" s="7" t="s">
        <v>70</v>
      </c>
      <c r="B29" s="86" t="s">
        <v>65</v>
      </c>
      <c r="C29" s="87"/>
    </row>
    <row r="30" spans="1:9" x14ac:dyDescent="0.3">
      <c r="A30" s="82"/>
      <c r="B30" s="6" t="s">
        <v>66</v>
      </c>
      <c r="C30" s="33">
        <v>0</v>
      </c>
    </row>
    <row r="31" spans="1:9" x14ac:dyDescent="0.3">
      <c r="A31" s="83"/>
      <c r="B31" s="6" t="s">
        <v>67</v>
      </c>
      <c r="C31" s="33">
        <v>0</v>
      </c>
    </row>
    <row r="32" spans="1:9" x14ac:dyDescent="0.3">
      <c r="A32" s="83"/>
      <c r="B32" s="77" t="s">
        <v>68</v>
      </c>
      <c r="C32" s="78"/>
    </row>
    <row r="33" spans="1:3" x14ac:dyDescent="0.3">
      <c r="A33" s="83"/>
      <c r="B33" s="6" t="s">
        <v>167</v>
      </c>
      <c r="C33" s="33">
        <v>72682080</v>
      </c>
    </row>
    <row r="34" spans="1:3" x14ac:dyDescent="0.3">
      <c r="A34" s="83"/>
      <c r="B34" s="6" t="s">
        <v>165</v>
      </c>
      <c r="C34" s="33">
        <v>12000000</v>
      </c>
    </row>
    <row r="35" spans="1:3" x14ac:dyDescent="0.3">
      <c r="A35" s="83"/>
      <c r="B35" s="6" t="s">
        <v>166</v>
      </c>
      <c r="C35" s="33">
        <v>0</v>
      </c>
    </row>
    <row r="36" spans="1:3" x14ac:dyDescent="0.3">
      <c r="A36" s="83"/>
      <c r="B36" s="77" t="s">
        <v>168</v>
      </c>
      <c r="C36" s="78"/>
    </row>
    <row r="37" spans="1:3" x14ac:dyDescent="0.3">
      <c r="A37" s="83"/>
      <c r="B37" s="6" t="s">
        <v>169</v>
      </c>
      <c r="C37" s="37">
        <v>0.5</v>
      </c>
    </row>
    <row r="38" spans="1:3" x14ac:dyDescent="0.3">
      <c r="A38" s="24" t="s">
        <v>120</v>
      </c>
      <c r="B38" s="63">
        <f>IFERROR(B28*(VLOOKUP(B26,E24:F25,2,0)),16666)</f>
        <v>12702312</v>
      </c>
      <c r="C38" s="64"/>
    </row>
    <row r="39" spans="1:3" ht="352.2" customHeight="1" x14ac:dyDescent="0.3">
      <c r="A39" s="5" t="s">
        <v>71</v>
      </c>
      <c r="B39" s="61" t="s">
        <v>171</v>
      </c>
      <c r="C39" s="41"/>
    </row>
    <row r="40" spans="1:3" ht="284.25" customHeight="1" x14ac:dyDescent="0.3">
      <c r="A40" s="5" t="s">
        <v>72</v>
      </c>
      <c r="B40" s="72" t="s">
        <v>179</v>
      </c>
      <c r="C40" s="73"/>
    </row>
  </sheetData>
  <mergeCells count="28">
    <mergeCell ref="A30:A37"/>
    <mergeCell ref="B38:C38"/>
    <mergeCell ref="B39:C39"/>
    <mergeCell ref="B36:C36"/>
    <mergeCell ref="B27:C27"/>
    <mergeCell ref="B29:C29"/>
    <mergeCell ref="B32:C32"/>
    <mergeCell ref="A1:C1"/>
    <mergeCell ref="B2:C2"/>
    <mergeCell ref="B24:C24"/>
    <mergeCell ref="B3:C3"/>
    <mergeCell ref="B4:C4"/>
    <mergeCell ref="B7:C7"/>
    <mergeCell ref="B12:C12"/>
    <mergeCell ref="B13:C13"/>
    <mergeCell ref="B6:C6"/>
    <mergeCell ref="B5:C5"/>
    <mergeCell ref="B8:C8"/>
    <mergeCell ref="B9:C9"/>
    <mergeCell ref="A15:A25"/>
    <mergeCell ref="B15:C15"/>
    <mergeCell ref="B20:C20"/>
    <mergeCell ref="B10:C10"/>
    <mergeCell ref="B11:C11"/>
    <mergeCell ref="B40:C40"/>
    <mergeCell ref="B26:C26"/>
    <mergeCell ref="B28:C28"/>
    <mergeCell ref="B14:C14"/>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Hoja2!$F$1:$F$3</xm:f>
          </x14:formula1>
          <xm:sqref>B26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C16"/>
  <sheetViews>
    <sheetView workbookViewId="0">
      <selection activeCell="B7" sqref="B7:C7"/>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52" t="s">
        <v>73</v>
      </c>
      <c r="B1" s="52"/>
      <c r="C1" s="52"/>
    </row>
    <row r="2" spans="1:3" x14ac:dyDescent="0.3">
      <c r="A2" s="20" t="s">
        <v>38</v>
      </c>
      <c r="B2" s="48"/>
      <c r="C2" s="49"/>
    </row>
    <row r="3" spans="1:3" x14ac:dyDescent="0.3">
      <c r="A3" s="5" t="s">
        <v>13</v>
      </c>
      <c r="B3" s="38" t="str">
        <f>'AUTOS  NOTA 322'!B2:C2</f>
        <v>11001310302520210013500</v>
      </c>
      <c r="C3" s="38"/>
    </row>
    <row r="4" spans="1:3" x14ac:dyDescent="0.3">
      <c r="A4" s="5" t="s">
        <v>0</v>
      </c>
      <c r="B4" s="38" t="str">
        <f>'AUTOS  NOTA 322'!B3:C3</f>
        <v>Juzgado 25 Civil del Circuito de Bogotá</v>
      </c>
      <c r="C4" s="38"/>
    </row>
    <row r="5" spans="1:3" x14ac:dyDescent="0.3">
      <c r="A5" s="5" t="s">
        <v>124</v>
      </c>
      <c r="B5" s="38" t="str">
        <f>'AUTOS  NOTA 322'!B6:C6</f>
        <v xml:space="preserve">Alejandro Cortés Bernal </v>
      </c>
      <c r="C5" s="38"/>
    </row>
    <row r="6" spans="1:3" x14ac:dyDescent="0.3">
      <c r="A6" s="5" t="s">
        <v>1</v>
      </c>
      <c r="B6" s="38" t="str">
        <f>'AUTOS  NOTA 322'!B11:C11</f>
        <v>Pastora De Belén Pestana Vargas (Tercero no familiar)</v>
      </c>
      <c r="C6" s="38"/>
    </row>
    <row r="7" spans="1:3" x14ac:dyDescent="0.3">
      <c r="A7" s="5" t="s">
        <v>125</v>
      </c>
      <c r="B7" s="38" t="str">
        <f>'AUTOS  NOTA 322'!B12:C12</f>
        <v>Llamada en garantía</v>
      </c>
      <c r="C7" s="38"/>
    </row>
    <row r="8" spans="1:3" x14ac:dyDescent="0.3">
      <c r="A8" s="7" t="s">
        <v>61</v>
      </c>
      <c r="B8" s="38"/>
      <c r="C8" s="38"/>
    </row>
    <row r="9" spans="1:3" x14ac:dyDescent="0.3">
      <c r="A9" s="7" t="s">
        <v>70</v>
      </c>
      <c r="B9" s="89">
        <v>5000000</v>
      </c>
      <c r="C9" s="89"/>
    </row>
    <row r="10" spans="1:3" x14ac:dyDescent="0.3">
      <c r="A10" s="7" t="s">
        <v>82</v>
      </c>
      <c r="B10" s="38"/>
      <c r="C10" s="38"/>
    </row>
    <row r="11" spans="1:3" ht="28.8" x14ac:dyDescent="0.3">
      <c r="A11" s="7" t="s">
        <v>122</v>
      </c>
      <c r="B11" s="88"/>
      <c r="C11" s="88"/>
    </row>
    <row r="12" spans="1:3" ht="43.2" x14ac:dyDescent="0.3">
      <c r="A12" s="5" t="s">
        <v>84</v>
      </c>
      <c r="B12" s="38"/>
      <c r="C12" s="38"/>
    </row>
    <row r="13" spans="1:3" ht="43.2" x14ac:dyDescent="0.3">
      <c r="A13" s="5" t="s">
        <v>85</v>
      </c>
      <c r="B13" s="38"/>
      <c r="C13" s="38"/>
    </row>
    <row r="14" spans="1:3" x14ac:dyDescent="0.3">
      <c r="A14" s="5" t="s">
        <v>86</v>
      </c>
      <c r="B14" s="6"/>
      <c r="C14" s="6"/>
    </row>
    <row r="15" spans="1:3" x14ac:dyDescent="0.3">
      <c r="A15" s="7" t="s">
        <v>83</v>
      </c>
      <c r="B15" s="38"/>
      <c r="C15" s="38"/>
    </row>
    <row r="16" spans="1:3" x14ac:dyDescent="0.3">
      <c r="A16" s="6" t="s">
        <v>121</v>
      </c>
      <c r="B16" s="88"/>
      <c r="C16" s="88"/>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Hoja2!$F$1:$F$3</xm:f>
          </x14:formula1>
          <xm:sqref>B8:C8</xm:sqref>
        </x14:dataValidation>
        <x14:dataValidation type="list" allowBlank="1" showInputMessage="1" showErrorMessage="1" xr:uid="{00000000-0002-0000-0300-000001000000}">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
  <sheetViews>
    <sheetView topLeftCell="G1" workbookViewId="0">
      <selection activeCell="N6" sqref="N6"/>
    </sheetView>
  </sheetViews>
  <sheetFormatPr baseColWidth="10" defaultColWidth="11.5546875" defaultRowHeight="14.4" x14ac:dyDescent="0.3"/>
  <cols>
    <col min="4" max="4" width="20.109375" bestFit="1" customWidth="1"/>
    <col min="5" max="5" width="42.88671875" bestFit="1" customWidth="1"/>
  </cols>
  <sheetData>
    <row r="1" spans="1:9" x14ac:dyDescent="0.3">
      <c r="A1" s="9" t="s">
        <v>77</v>
      </c>
      <c r="B1" t="s">
        <v>45</v>
      </c>
      <c r="C1" s="9" t="s">
        <v>44</v>
      </c>
      <c r="D1" s="9" t="s">
        <v>78</v>
      </c>
      <c r="E1" s="3" t="s">
        <v>30</v>
      </c>
      <c r="F1" s="2" t="s">
        <v>76</v>
      </c>
      <c r="G1" s="4">
        <v>0</v>
      </c>
      <c r="H1" t="s">
        <v>21</v>
      </c>
      <c r="I1" t="s">
        <v>103</v>
      </c>
    </row>
    <row r="2" spans="1:9" x14ac:dyDescent="0.3">
      <c r="A2" t="s">
        <v>87</v>
      </c>
      <c r="B2" t="s">
        <v>46</v>
      </c>
      <c r="C2" t="s">
        <v>91</v>
      </c>
      <c r="D2" s="2" t="s">
        <v>79</v>
      </c>
      <c r="E2" s="1" t="s">
        <v>33</v>
      </c>
      <c r="F2" s="2" t="s">
        <v>74</v>
      </c>
      <c r="G2" s="4">
        <v>0.7</v>
      </c>
      <c r="H2" t="s">
        <v>99</v>
      </c>
      <c r="I2" t="s">
        <v>104</v>
      </c>
    </row>
    <row r="3" spans="1:9" x14ac:dyDescent="0.3">
      <c r="A3" t="s">
        <v>88</v>
      </c>
      <c r="C3" t="s">
        <v>92</v>
      </c>
      <c r="D3" s="2" t="s">
        <v>80</v>
      </c>
      <c r="E3" s="1" t="s">
        <v>34</v>
      </c>
      <c r="F3" s="2" t="s">
        <v>75</v>
      </c>
      <c r="G3" s="4">
        <v>0.3</v>
      </c>
      <c r="H3" t="s">
        <v>100</v>
      </c>
      <c r="I3" t="s">
        <v>105</v>
      </c>
    </row>
    <row r="4" spans="1:9" x14ac:dyDescent="0.3">
      <c r="A4" t="s">
        <v>89</v>
      </c>
      <c r="C4" t="s">
        <v>93</v>
      </c>
      <c r="E4" s="1" t="s">
        <v>35</v>
      </c>
      <c r="H4" t="s">
        <v>101</v>
      </c>
      <c r="I4" t="s">
        <v>106</v>
      </c>
    </row>
    <row r="5" spans="1:9" x14ac:dyDescent="0.3">
      <c r="A5" t="s">
        <v>90</v>
      </c>
      <c r="E5" s="1" t="s">
        <v>31</v>
      </c>
      <c r="H5" t="s">
        <v>102</v>
      </c>
      <c r="I5" t="s">
        <v>107</v>
      </c>
    </row>
    <row r="6" spans="1:9" x14ac:dyDescent="0.3">
      <c r="E6" s="1" t="s">
        <v>32</v>
      </c>
      <c r="I6" t="s">
        <v>146</v>
      </c>
    </row>
    <row r="7" spans="1:9" x14ac:dyDescent="0.3">
      <c r="E7" s="1" t="s">
        <v>37</v>
      </c>
    </row>
    <row r="8" spans="1:9" x14ac:dyDescent="0.3">
      <c r="E8" s="1"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Tiffany Castaño Torres</cp:lastModifiedBy>
  <dcterms:created xsi:type="dcterms:W3CDTF">2020-12-07T14:41:17Z</dcterms:created>
  <dcterms:modified xsi:type="dcterms:W3CDTF">2024-01-15T14:21:43Z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OfficeDocumentSecurity_14102021173919">
    <vt:lpwstr>14102021173919;CE02653;0</vt:lpwstr>
  </property>
  <property fmtid="{D5CDD505-2E9C-101B-9397-08002B2CF9AE}" pid="23" name="OfficeDocumentSecurity_14102021174014">
    <vt:lpwstr>14102021174014;CE02653;0</vt:lpwstr>
  </property>
  <property fmtid="{D5CDD505-2E9C-101B-9397-08002B2CF9AE}" pid="24" name="OfficeDocumentSecurity_14102021174401">
    <vt:lpwstr>14102021174401;CE02653;0</vt:lpwstr>
  </property>
</Properties>
</file>