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C:\Users\aboga\OneDrive\Escritorio\"/>
    </mc:Choice>
  </mc:AlternateContent>
  <xr:revisionPtr revIDLastSave="0" documentId="8_{21A6C751-8B7C-4DCA-8612-27A81AC75BDA}" xr6:coauthVersionLast="47" xr6:coauthVersionMax="47" xr10:uidLastSave="{00000000-0000-0000-0000-000000000000}"/>
  <bookViews>
    <workbookView xWindow="2550" yWindow="470" windowWidth="16000" windowHeight="9920" firstSheet="1"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11" l="1"/>
  <c r="B17" i="11"/>
  <c r="B28" i="11" s="1"/>
  <c r="C11" i="11"/>
  <c r="C10" i="11"/>
  <c r="B7" i="10"/>
  <c r="B7" i="14"/>
  <c r="B6" i="14"/>
  <c r="B5" i="14"/>
  <c r="B4" i="14"/>
  <c r="B3" i="14"/>
  <c r="B2" i="14"/>
  <c r="B4" i="11"/>
  <c r="B5" i="11"/>
  <c r="B7" i="11"/>
  <c r="B3" i="11"/>
  <c r="B15" i="5"/>
  <c r="B8" i="11" s="1"/>
  <c r="B4" i="10"/>
  <c r="B5" i="10"/>
  <c r="B6" i="10"/>
  <c r="B3" i="10"/>
</calcChain>
</file>

<file path=xl/sharedStrings.xml><?xml version="1.0" encoding="utf-8"?>
<sst xmlns="http://schemas.openxmlformats.org/spreadsheetml/2006/main" count="222" uniqueCount="160">
  <si>
    <t>SOLICITUD DE ANTECEDENTES -ABOGADO EXTERNO-</t>
  </si>
  <si>
    <t>Radicado(23 digitos)</t>
  </si>
  <si>
    <t>Juzgado</t>
  </si>
  <si>
    <t>Demandado</t>
  </si>
  <si>
    <t xml:space="preserve">Demandante </t>
  </si>
  <si>
    <t>Tipo de vinculacion compañía</t>
  </si>
  <si>
    <t>LLAMADA EN GARANTIA</t>
  </si>
  <si>
    <t>Nombre de lesionado o muerto (s)</t>
  </si>
  <si>
    <t>Fecha de los hechos</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</si>
  <si>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</si>
  <si>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</si>
  <si>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</si>
  <si>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</si>
  <si>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</si>
  <si>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Perjuicios reclamados  (en pesos no en SMMLV)</t>
  </si>
  <si>
    <t>Patrimoniales</t>
  </si>
  <si>
    <t>Lucro Cesante</t>
  </si>
  <si>
    <t>Daño Emergente</t>
  </si>
  <si>
    <t>Extrapatrimoniales</t>
  </si>
  <si>
    <t>DAÑOS MATERIALES</t>
  </si>
  <si>
    <t>Asegurado</t>
  </si>
  <si>
    <t>Nit Asegurado</t>
  </si>
  <si>
    <t xml:space="preserve">No. Póliza vinculada (las que se necesite solicitar). </t>
  </si>
  <si>
    <t>Fecha de asignación</t>
  </si>
  <si>
    <t>Fecha de notificación</t>
  </si>
  <si>
    <t xml:space="preserve">Fecha de contestacion </t>
  </si>
  <si>
    <t>REMISION DE ANTECEDENTES - ABOGADO INTERNO-</t>
  </si>
  <si>
    <t>SINIESTRO - APLICATIVO</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</si>
  <si>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</si>
  <si>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</si>
  <si>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</si>
  <si>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</si>
  <si>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</si>
  <si>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</si>
  <si>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</si>
  <si>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</si>
  <si>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</si>
  <si>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</si>
  <si>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</si>
  <si>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</si>
  <si>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</si>
  <si>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</si>
  <si>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</si>
  <si>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</si>
  <si>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</si>
  <si>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</si>
  <si>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</si>
  <si>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</si>
  <si>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</si>
  <si>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</si>
  <si>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</si>
  <si>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</si>
  <si>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</si>
  <si>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</si>
  <si>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</si>
  <si>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</si>
  <si>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</si>
  <si>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</si>
  <si>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</si>
  <si>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</si>
  <si>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</si>
  <si>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</si>
  <si>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</si>
  <si>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</si>
  <si>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</si>
  <si>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</si>
  <si>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</si>
  <si>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</si>
  <si>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</si>
  <si>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</si>
  <si>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</si>
  <si>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</si>
  <si>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PROBABLE GENERALES</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</si>
  <si>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</si>
  <si>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</si>
  <si>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</si>
  <si>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</si>
  <si>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</si>
  <si>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</si>
  <si>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</si>
  <si>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</si>
  <si>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</si>
  <si>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</si>
  <si>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</si>
  <si>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</si>
  <si>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</si>
  <si>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</si>
  <si>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</si>
  <si>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</si>
  <si>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</si>
  <si>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</si>
  <si>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</si>
  <si>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</si>
  <si>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</si>
  <si>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</si>
  <si>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</si>
  <si>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</si>
  <si>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</si>
  <si>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 xml:space="preserve">Situcion Laboral </t>
  </si>
  <si>
    <t>Acompañante motorista</t>
  </si>
  <si>
    <t>OCURRENCIA</t>
  </si>
  <si>
    <t>CEDIDO</t>
  </si>
  <si>
    <t>FACULTATIVO</t>
  </si>
  <si>
    <t xml:space="preserve">Objetado por la Compañía </t>
  </si>
  <si>
    <t>REMOTO</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</si>
  <si>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</si>
  <si>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</si>
  <si>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</si>
  <si>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</si>
  <si>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</si>
  <si>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</si>
  <si>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</si>
  <si>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</si>
  <si>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</si>
  <si>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</si>
  <si>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</si>
  <si>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</si>
  <si>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</si>
  <si>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</si>
  <si>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</si>
  <si>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</si>
  <si>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</si>
  <si>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</si>
  <si>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</si>
  <si>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</si>
  <si>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</si>
  <si>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</si>
  <si>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</si>
  <si>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</si>
  <si>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</si>
  <si>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</si>
  <si>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</si>
  <si>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</si>
  <si>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 xml:space="preserve">18001333300320210025500 </t>
  </si>
  <si>
    <t xml:space="preserve">JUZGADO TERCERO ADMINISTRATIVO DE FLORENCIA </t>
  </si>
  <si>
    <t>E.S.E. HOSPITAL MARIA INMACULADA de Florencia – Caquetá, ASMET SALUD E.P.S. S.A.S. y 
la CLÍNICA MEDILASER de Florencia – Caquetá</t>
  </si>
  <si>
    <t>Omar Cerquera Vásquez en calidad de hijo de la víctima 20-11-1969, Clemente Cerquera Vásquez en calidad de hijo de la víctima 10-09-1976, Aldemar Cerquera Vásquez en calidad de hijo de la víctima 09-05-1971, Bilma Milena Cerquera Vásquez en calidad de hija de la víctima 14-11-1979, Irma Lorena Cerquera Vásquez en calidad de hija de la víctima 23-06-1982, Laura Elvira Cerquera Vásquez en calidad de hija de la víctima 12-09-1974, Orlando Cerquera Vásquez en calidad de hijo de la víctima 22-06-1965, Francisco Javier Cerquera Velázquez 21-01-1968 en calidad de hijo de la víctima, Calixto Cerquera Vásquez en calidad de hijo de la víctima 03-02-1972, María del Socorro Vázquez Córdoba, en calidad de compañera permanente de la víctima (no es posible determinar fecha de nacimiento.
Yesenia Cerquera Chavarro,Brayan Cerquera Chavarro Anderson Cerquera Chavarro,Melani Cerquera Alfonso, Heider Matías Cerquera Alfonso, Kerly Julieth Cerquera José Andrés Cerquera Rivillas, Ingrid Dayana Cerquera Rivillas Jady Jimena Cerquera Rivillas, Emanuel Llanos Cerquera, Valentina Llanos Cerquera, Lida Fernanda Llanos Cerquera, Alber Nikolay Rodríguez Cerquera, Johan Camilo Mosquera Cerquera, Jeidy Dayanna Mosquera Cerquera, Tatiana Mosquera Cerquera,Emerson Leguízamo Cerquera, Kevin Rodolfo Cerquera,Danna Yirley Cerquera Cabrera Leidy Johana Cerquera Cabrera Omar Alexis Cerquera Nidier Orlando Cerquera Cabrera, Daniel Leandro Cerquera Ramos, Paula Nicol Cerquera Ramírez, Karem Yaritza Cerquera Velandia y Marlon Estiven Cerquera Velandia, Marly Sofía Cerquera López, Jaider Julián Cerquera López, Yesica Yulieth Cerquera Rodríguez, actuando  en calidad de nietos de la víctima.</t>
  </si>
  <si>
    <t>Clemente Cerquera Oviedo.</t>
  </si>
  <si>
    <t>10 de febrero de 2019</t>
  </si>
  <si>
    <t>16 de diciembre de 2020</t>
  </si>
  <si>
    <t>16 de abril de 2021</t>
  </si>
  <si>
    <t>Responsabilidad Civil Profesional Clínicas y Hospitales</t>
  </si>
  <si>
    <r>
      <rPr>
        <b/>
        <sz val="11"/>
        <color theme="1"/>
        <rFont val="Calibri"/>
        <family val="2"/>
        <scheme val="minor"/>
      </rPr>
      <t>1.</t>
    </r>
    <r>
      <rPr>
        <sz val="11"/>
        <color theme="1"/>
        <rFont val="Calibri"/>
        <family val="2"/>
        <scheme val="minor"/>
      </rPr>
      <t xml:space="preserve">	Según el demandante, el señor Clemente Cerquera Oviedo, de 74 años, afiliado a la EPS Asmet Salud, ingresó el 13 de enero de 2019 al servicio de urgencias del Hospital María Inmaculada en Florencia, Caquetá, presentando síntomas de dolor torácico**sermalestar general**disdisnea y sensación de ahogo, con antecedentes de EPOC**diabetes mellitusdiabetes mellitus tipo II y**hipertensión arterial. A pesar de los indicios de Sepsis, el hospital no realizó los exámenes ni tratamientos necesarios de forma oportuna, lo que constituyó, según el demandante, una omisión médica.
</t>
    </r>
    <r>
      <rPr>
        <b/>
        <sz val="11"/>
        <color theme="1"/>
        <rFont val="Calibri"/>
        <family val="2"/>
        <scheme val="minor"/>
      </rPr>
      <t>2.</t>
    </r>
    <r>
      <rPr>
        <sz val="11"/>
        <color theme="1"/>
        <rFont val="Calibri"/>
        <family val="2"/>
        <scheme val="minor"/>
      </rPr>
      <t xml:space="preserve">	El 24 de enero de 2019, su estado empeoró, mostrando signos de sepsis generalizada, insuficiencia respiratoria crónica y retención urinaria, sin recibir la atención adecuada. El demandante también afirma que se le administró hidrocortisona, a pesar de ser alérgico, lo que habría desencadenado un shock anafiláctico. El 27 de enero de 2019 se solicitó su remisión a UCI, la cual fue retrasada, lo que agravó su estado debido a una perforación diverticular.
</t>
    </r>
    <r>
      <rPr>
        <b/>
        <sz val="11"/>
        <color theme="1"/>
        <rFont val="Calibri"/>
        <family val="2"/>
        <scheme val="minor"/>
      </rPr>
      <t>3.</t>
    </r>
    <r>
      <rPr>
        <sz val="11"/>
        <color theme="1"/>
        <rFont val="Calibri"/>
        <family val="2"/>
        <scheme val="minor"/>
      </rPr>
      <t xml:space="preserve">	Finalmente, el paciente fue intervenido quirúrgicamente el 30 de enero de 2019, pero según el demandante, la intervención fue tardía y su condición continuó deteriorándose. Tras ser remitido a la Clínica Mediláser, donde se realizó una colostomía y el abdomen fue dejado abierto, el paciente siguió presentando complicaciones graves. Alega el demandante que la atención en esta clínica también fue insuficiente, pues el paciente no fue intervenido hasta el 4 de febrero de 2019, cuando su condición ya era crítica. Clemente Cerquera Oviedo falleció el 10 de febrero de 2019 debido a sepsis generalizada y falla multiorgánica, lo cual, según el demandante, fue consecuencia de la negligencia médica tanto en el Hospital María Inmaculada como en la Clínica Mediláser.</t>
    </r>
  </si>
  <si>
    <t xml:space="preserve">Daño a la vida en relación </t>
  </si>
  <si>
    <t>Clínica Medilaser S.A.S.</t>
  </si>
  <si>
    <t xml:space="preserve"> 813001952-0</t>
  </si>
  <si>
    <t>Seguros Civil Profesional Clínicas y Hospitales póliza N° 022208483/0</t>
  </si>
  <si>
    <t>7 de octubre de 2024</t>
  </si>
  <si>
    <t>09 de octubre de 2024</t>
  </si>
  <si>
    <t xml:space="preserve">RC PROFESIONAL </t>
  </si>
  <si>
    <t>10% sobre el valor de la pérdida, mínimo COP$5.000.000</t>
  </si>
  <si>
    <t>31/12/2017- 16/02/2019 (PRORROGADA)</t>
  </si>
  <si>
    <t xml:space="preserve">• Disminución de la suma asegurada por pago de indemnizaciones con cargo a la PÓLIZA 22208483
</t>
  </si>
  <si>
    <t>Consultada la siniestralidad a corte de septiembre de 2024, se han ralizado pagos por valor de $366.000.000</t>
  </si>
  <si>
    <t>N/A</t>
  </si>
  <si>
    <t>APJ32648 - 119532010</t>
  </si>
  <si>
    <t>La contingencia se califica como eventual, toda vez que, si bien el contrato de seguro presta cobertura material y temporal, dependerá del debate probatorio confirmar o desvirtuar la responsabilidad del asegurado.
Lo primero que debe tomarse en consideración es que la Póliza de Responsabilidad Civil Profesional Clínicas y Hospitales No. 022208483 / 0 cuyo tomador y asegurado es la Clínica Medilaser, presta cobertura material y temporal, de conformidad con los hechos y las pretensiones expuestas en el líbelo de la demanda. Frente a la cobertura temporal debe decirse que su modalidad es SUNSET, la cual ampara la responsabilidad derivada de los daños causados durante la vigencia de la Póliza de seguro y cuyas consecuencias sean reclamadas al asegurado o asegurador durante la misma vigencia o dentro de los dos años siguientes a su terminación. En consecuencia, ambos fundamentos fácticos, esto es, la ocurrencia del hecho (10 de febrero de 2019) y la solicitud de conciliación (16 de diciembre de 2020) se encuentra dentro de la limitación temporal de la Póliza de en mención que comprende desde del 31 de diciembre de 2017 al 30 de diciembre de 2018, y su respectiva prorroga hasta el día 15 de febrero de 2019 y hasta dentro de los dos años contados a partir del término de la vigencia. Aunado a ello presta cobertura material en tanto ampara la responsabilidad civil profesional, pretensión que se le endilga a la Clínica Medilaser.
Frente a la responsabilidad atribuida a la CLÍNICA MEDILASER S.A.S., es necesario tener en cuenta que el análisis probatorio será determinante para que el juez establezca si existió o no responsabilidad por las secuelas presentadas por el señor Clemente Cerquera Oviedo. De acuerdo con la historia clínica y el contexto de atención, el paciente ingresó a la clínica el 30 de enero de 2019, en condiciones generales muy críticas, con un diagnóstico inicial de choque séptico no modulado y múltiples comorbilidades, entre ellas enfermedad pulmonar obstructiva crónica, hipertensión arterial, cardiopatía dilatada y arritmia supraventricular.
Desde su ingreso, se le brindó atención médica integral y conforme a la lex artis, la cual incluyó manejo interdisciplinario en la unidad de cuidados intensivos y procedimientos quirúrgicos necesarios, como los lavados peritoneales y la administración de antibióticos ajustados a los resultados de los cultivos obtenidos al ingreso, que confirmaron la colonización con la bacteria Stenotrophomonas maltophilia. Sin embargo, el estado crítico del paciente, sumado a sus patologías preexistentes, dificultó su recuperación, lo que llevó a un deterioro progresivo y finalmente a su fallecimiento el 10 de febrero de 2019. Por lo anterior, es claro que dependerá del debate probatorio, en particular de los testimonios médicos solicitados por el asegurado, confirmar o desvirtuar la responsabilidad civil profesional que se le està imputando a la CLÍNICA MEDILASER S.A.S.
Lo esgrimido sin perjuicio del carácter contingente del proceso.</t>
  </si>
  <si>
    <t>1.	EXCEPCIONES PLANTEADAS POR CLINICA MEDILASER, ENTIDAD QUE LLAMÓ EN GARANTÍA A MÍ REPRESENTADA.
2.	INEXISTENCIA DE FALLA MÉDICA COMO CONSECUENCIA DE LA PRESTACIÓN Y TRATAMIENTO ADECUADO, DILIGENTE, CUIDADOSO, CARENTE DE CULPA Y REALIZADO CONFORME A LOS PROTOCOLOS DEL SERVICIO DE SALUD POR PARTE DE CLINICA MEDILASER
3.	INEXISTENTE RELACIÓN DE CAUSALIDAD ENTRE EL DAÑO O PERJUICIO ALEGADO POR LA PARTE ACTORA Y LA CLINICA MEDILASER, ENTIDAD QUE LLAMÓ EN GARANTÍA A MI REPRESENTADA.
4.	EL CONTENIDO OBLIGACIONAL QUE APAREJA EL SERVICIO MÉDICO ES DE MEDIO Y NO DE RESULTADO.
5.	DESATENCIÓN DEL RÉGIMEN PROBATORIO Y JURÍDICO IMPERANTE EN ASUNTOS DE RESPONSABILIDAD MÉDICA – INCUMPLIMIENTO DEL DEBER DE PROBAR EL ERROR MÉDICO POR LA PARTE DEMANDANTE.
6.	IMPROCEDENCIA DE LA SOLICITUD DE RECONOCIMIENTO DE LUCRO CESANTE.
7.	IMPROCEDENCIA DEL RECONOCIMIENTO DE PERJUICIOS MORALES-EXCESIVA CUANTIFICACIÓN QUE DESCONOCE LOS LÍMITES JURISPRUDENCALES PARA SU CUANTIFICACIÓN.
8.	IMPROCEDENCIA DEL RECONOCIMIENTO DEL DAÑO A LA VIDA EN RELACIÓN.
9.	GENÉRICA O INNOMINADA.
Frente al llamamiento en garantía:
1.	NO EXISTE OBLIGACIÓN INDEMNIZATORIA A CARGO DE ALLIANZ SEGUROS S.A. TODA VEZ QUE NO SE HA REALIZADO EL RIESGO ASEGURADO EN LA PÓLIZA DE RESPONSABILIDAD CIVIL PROFESIONAL CLÍNICAS y HOSPITALES NO. N°022208483/0.
2.	RIESGOS EXPRESAMENTE EXCLUIDOS EN LA EN LA PÓLIZA DE RESPONSABILIDAD CIVIL PROFESIONAL CLÍNICAS y HOSPITALES NO. N°022208483/0.
3.	FALTA DE COBERTURA MATERIAL FRENTE A ERRORES ADMINISTRATIVOS
4.	CARÁCTER MERAMENTE INDEMNIZATORIO QUE REVISTEN LOS CONTRATOS DE SEGUROS
5.	EN CUALQUIER CASO, DE NINGUNA FORMA SE PODRÁ EXCEDER EL LÍMITE DEL VALOR ASEGURADO EN LA PÓLIZA N°022208483/0.
6.	LÍMITES MÁXIMOS DE RESPONSABILIDAD DE LA ASEGURADORA EN LO ATINENTE AL DEDUCIBLE EN LA PÓLIZA N°022208483/0.
7.	INEXISTENCIA DE SOLIDARIDAD ENTRE MI MANDANTE Y LOS DEMÁS DEMANDADOS INEXISTENCIA DE SOLIDARIDAD EN EL MARCO DEL CONTRATO DE SEGURO.
8.	DISPONIBILIDAD DEL VALOR ASEGURADO
9.	GENÉRICA O INNOMINADA</t>
  </si>
  <si>
    <t>Liquidación Objetiva de Perjuicios se determina en $1.053.000.000 valor obtenido de la siguiente manera.
Daño moral: Se procederá al reconocimiento de 100 Salarios Mínimos Legales Mensuales Vigentes (SMLMV), equivalentes a la suma de $130.000.000 (ciento treinta millones de pesos colombianos) para cada uno de los hijos de la víctima directa, como reparación por los daños y perjuicios sufridos en virtud de la pérdida del señor Clemente Cerquera Oviedo. Lo anterior, en sujeción de los baremos del Consejo de Estado.Omar Cerquera Vásquez, Clemente Cerquera Vásquez, Aldemar Cerquera Vásquez, Bilma Milena Cerquera Vásquez, Irma Lorena Cerquera Vásquez, Laura Elvira Cerquera Vásquez, Orlando Cerquera Vásquez, Francisco Javier Cerquera Velázquez, Calixto Cerquera Vásquez.
Nietos de la Víctima Directa: No se reconocerán indemnizaciones para los nietos del señor Clemente Cerquera Oviedo, dado que la presunción del Consejo de Estado en relación con el daño moral no se extiende a este grado de consanguinidad. Por tanto, no se configura una legitimación suficiente para el reconocimiento de perjuicios en su favor.
María del Socorro Vázquez Córdoba, en calidad de compañera permanente: No se otorgará indemnización a la señora María del Socorro Vázquez Córdoba en su calidad de compañera permanente del señor Clemente Cerquera Oviedo, debido a la ausencia de pruebas suficientes que acrediten legalmente dicha relación. En el expediente no obra escritura pública, acta de conciliación ni decisión judicial que declare la existencia de la unión marital entre la mencionada y el señor Cerquera, por lo cual no se puede presumir una relación con efectos patrimoniales válidos para el caso.
Total, daño moral: $ 1.170.000.000
Lucro Cesante: No se reconocerá este perjuicio, ya que en el expediente no hay pruebas que acrediten la existencia de un daño material por lucro cesante. La parte demandante no ha presentado una liquidación conforme a los parámetros del Consejo de Estado, ni ha demostrado la actividad económica, ingresos o fuente de estos del señor Clemente Cerquera Oviedo. Además, según las resoluciones del DANE, la esperanza de vida para los hombres en Colombia es de 74 años, y el señor Cerquera ya la había superado al fallecer, con 74 años y 8 meses. Asimismo, su afiliación al régimen subsidiado de salud sugiere la falta de una actividad laboral con ingresos. Por tanto, no existen fundamentos legales para reconocer el lucro cesante reclamado.
Daño a la Vida en Relación: No se reconocerá, dado que esta tipología de perjuicio no tiene cabida en la Jurisdicción Contencioso Administrativa, conforme a lo establecido por el Consejo de Estado en su Sentencia de Unificación del 20 de octubre de 2014. Sin perjuicio de lo anterior, en el supuesto de que la solicitud busque la indemnización por daño a la salud, esta tampoco sería procedente, ya que dicha indemnización se reconoce únicamente a la víctima directa. En este caso, como la víctima directa ha fallecido, no procede ningún tipo de indemnización bajo esta tipología de perjuicio.
Finalmente, en la póliza de seguro se estableció un deducible del 10% sobre la pérdida, con un mínimo de COP $5.000.000. Para el presente caso, el deducible que asumiría el asegurado asciende a COP $117.000.000, por lo que el valor objetivo de la contingencia se calcula en COP $1.053.000.000.</t>
  </si>
  <si>
    <t>31 de octubre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</si>
</sst>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8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0" fontId="0" fillId="0" borderId="2" xfId="0" applyBorder="1" applyAlignment="1">
      <alignment horizontal="center" vertical="top"/>
    </xf>
    <xf numFmtId="0" fontId="0" fillId="0" borderId="3" xfId="0" applyBorder="1" applyAlignment="1">
      <alignment horizontal="center"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7" zoomScale="90" zoomScaleNormal="90" workbookViewId="0">
      <selection activeCell="B29" sqref="B29:C29"/>
    </sheetView>
  </sheetViews>
  <sheetFormatPr baseColWidth="10" defaultColWidth="0" defaultRowHeight="14.5" x14ac:dyDescent="0.35"/>
  <cols>
    <col min="1" max="1" width="46.1796875" style="7" bestFit="1" customWidth="1"/>
    <col min="2" max="2" width="63.81640625" style="7" customWidth="1"/>
    <col min="3" max="3" width="37.453125" style="7" customWidth="1"/>
    <col min="4" max="4" width="11.453125" style="2" hidden="1" customWidth="1"/>
    <col min="5" max="16384" width="11.453125" style="2" hidden="1"/>
  </cols>
  <sheetData>
    <row r="1" spans="1:3" ht="18.5" x14ac:dyDescent="0.35">
      <c r="A1" s="38" t="s">
        <v>0</v>
      </c>
      <c r="B1" s="38"/>
      <c r="C1" s="38"/>
    </row>
    <row r="2" spans="1:3" x14ac:dyDescent="0.35">
      <c r="A2" s="5" t="s">
        <v>1</v>
      </c>
      <c r="B2" s="40" t="s">
        <v>133</v>
      </c>
      <c r="C2" s="41"/>
    </row>
    <row r="3" spans="1:3" x14ac:dyDescent="0.35">
      <c r="A3" s="5" t="s">
        <v>2</v>
      </c>
      <c r="B3" s="42" t="s">
        <v>134</v>
      </c>
      <c r="C3" s="43"/>
    </row>
    <row r="4" spans="1:3" x14ac:dyDescent="0.35">
      <c r="A4" s="5" t="s">
        <v>3</v>
      </c>
      <c r="B4" s="36" t="s">
        <v>135</v>
      </c>
      <c r="C4" s="43"/>
    </row>
    <row r="5" spans="1:3" ht="14.5" customHeight="1" x14ac:dyDescent="0.35">
      <c r="A5" s="5" t="s">
        <v>4</v>
      </c>
      <c r="B5" s="36" t="s">
        <v>136</v>
      </c>
      <c r="C5" s="43"/>
    </row>
    <row r="6" spans="1:3" x14ac:dyDescent="0.35">
      <c r="A6" s="5" t="s">
        <v>5</v>
      </c>
      <c r="B6" s="39" t="s">
        <v>6</v>
      </c>
      <c r="C6" s="39"/>
    </row>
    <row r="7" spans="1:3" x14ac:dyDescent="0.35">
      <c r="A7" s="5" t="s">
        <v>7</v>
      </c>
      <c r="B7" s="39" t="s">
        <v>137</v>
      </c>
      <c r="C7" s="39"/>
    </row>
    <row r="8" spans="1:3" x14ac:dyDescent="0.35">
      <c r="A8" s="5" t="s">
        <v>8</v>
      </c>
      <c r="B8" s="35" t="s">
        <v>138</v>
      </c>
      <c r="C8" s="35"/>
    </row>
    <row r="9" spans="1:3" x14ac:dyDescent="0.35">
      <c r="A9" s="5" t="s">
        <v>9</v>
      </c>
      <c r="B9" s="35" t="s">
        <v>139</v>
      </c>
      <c r="C9" s="35"/>
    </row>
    <row r="10" spans="1:3" x14ac:dyDescent="0.35">
      <c r="A10" s="5" t="s">
        <v>10</v>
      </c>
      <c r="B10" s="35" t="s">
        <v>140</v>
      </c>
      <c r="C10" s="35"/>
    </row>
    <row r="11" spans="1:3" ht="23.25" customHeight="1" x14ac:dyDescent="0.35">
      <c r="A11" s="5" t="s">
        <v>11</v>
      </c>
      <c r="B11" s="36" t="s">
        <v>141</v>
      </c>
      <c r="C11" s="37"/>
    </row>
    <row r="12" spans="1:3" x14ac:dyDescent="0.35">
      <c r="A12" s="45" t="s">
        <v>12</v>
      </c>
      <c r="B12" s="35" t="s">
        <v>142</v>
      </c>
      <c r="C12" s="39"/>
    </row>
    <row r="13" spans="1:3" ht="30" customHeight="1" x14ac:dyDescent="0.35">
      <c r="A13" s="45"/>
      <c r="B13" s="39"/>
      <c r="C13" s="39"/>
    </row>
    <row r="14" spans="1:3" ht="73.5" customHeight="1" x14ac:dyDescent="0.35">
      <c r="A14" s="45"/>
      <c r="B14" s="39"/>
      <c r="C14" s="39"/>
    </row>
    <row r="15" spans="1:3" ht="29" x14ac:dyDescent="0.35">
      <c r="A15" s="5" t="s">
        <v>13</v>
      </c>
      <c r="B15" s="48">
        <f>SUM(C17,C18,C20,C21,C23)</f>
        <v>2863073050</v>
      </c>
      <c r="C15" s="49"/>
    </row>
    <row r="16" spans="1:3" ht="33.75" customHeight="1" x14ac:dyDescent="0.35">
      <c r="A16" s="50" t="s">
        <v>14</v>
      </c>
      <c r="B16" s="51" t="s">
        <v>15</v>
      </c>
      <c r="C16" s="51"/>
    </row>
    <row r="17" spans="1:3" ht="33.75" customHeight="1" x14ac:dyDescent="0.35">
      <c r="A17" s="50"/>
      <c r="B17" s="11" t="s">
        <v>16</v>
      </c>
      <c r="C17" s="6">
        <v>6072850</v>
      </c>
    </row>
    <row r="18" spans="1:3" ht="33.75" customHeight="1" x14ac:dyDescent="0.35">
      <c r="A18" s="50"/>
      <c r="B18" s="11" t="s">
        <v>17</v>
      </c>
      <c r="C18" s="6"/>
    </row>
    <row r="19" spans="1:3" x14ac:dyDescent="0.35">
      <c r="A19" s="50"/>
      <c r="B19" s="52" t="s">
        <v>18</v>
      </c>
      <c r="C19" s="53"/>
    </row>
    <row r="20" spans="1:3" x14ac:dyDescent="0.35">
      <c r="A20" s="50"/>
      <c r="B20" s="11" t="s">
        <v>68</v>
      </c>
      <c r="C20" s="6">
        <v>1428500100</v>
      </c>
    </row>
    <row r="21" spans="1:3" x14ac:dyDescent="0.35">
      <c r="A21" s="50"/>
      <c r="B21" s="11" t="s">
        <v>143</v>
      </c>
      <c r="C21" s="6">
        <v>1428500100</v>
      </c>
    </row>
    <row r="22" spans="1:3" x14ac:dyDescent="0.35">
      <c r="A22" s="50"/>
      <c r="B22" s="52" t="s">
        <v>19</v>
      </c>
      <c r="C22" s="53"/>
    </row>
    <row r="23" spans="1:3" x14ac:dyDescent="0.35">
      <c r="A23" s="50"/>
      <c r="B23" s="11"/>
      <c r="C23" s="16"/>
    </row>
    <row r="24" spans="1:3" x14ac:dyDescent="0.35">
      <c r="A24" s="5" t="s">
        <v>20</v>
      </c>
      <c r="B24" s="39" t="s">
        <v>144</v>
      </c>
      <c r="C24" s="39"/>
    </row>
    <row r="25" spans="1:3" x14ac:dyDescent="0.35">
      <c r="A25" s="5" t="s">
        <v>21</v>
      </c>
      <c r="B25" s="39" t="s">
        <v>145</v>
      </c>
      <c r="C25" s="39"/>
    </row>
    <row r="26" spans="1:3" x14ac:dyDescent="0.35">
      <c r="A26" s="5" t="s">
        <v>22</v>
      </c>
      <c r="B26" s="39" t="s">
        <v>146</v>
      </c>
      <c r="C26" s="39"/>
    </row>
    <row r="27" spans="1:3" x14ac:dyDescent="0.35">
      <c r="A27" s="5" t="s">
        <v>23</v>
      </c>
      <c r="B27" s="46" t="s">
        <v>148</v>
      </c>
      <c r="C27" s="47"/>
    </row>
    <row r="28" spans="1:3" x14ac:dyDescent="0.35">
      <c r="A28" s="5" t="s">
        <v>24</v>
      </c>
      <c r="B28" s="44" t="s">
        <v>147</v>
      </c>
      <c r="C28" s="44"/>
    </row>
    <row r="29" spans="1:3" x14ac:dyDescent="0.35">
      <c r="A29" s="5" t="s">
        <v>25</v>
      </c>
      <c r="B29" s="39" t="s">
        <v>159</v>
      </c>
      <c r="C29" s="39"/>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topLeftCell="A4" zoomScale="90" zoomScaleNormal="90" workbookViewId="0">
      <selection activeCell="B2" sqref="B2:C2"/>
    </sheetView>
  </sheetViews>
  <sheetFormatPr baseColWidth="10" defaultColWidth="0" defaultRowHeight="14.5" x14ac:dyDescent="0.35"/>
  <cols>
    <col min="1" max="1" width="44.453125" customWidth="1"/>
    <col min="2" max="2" width="25.81640625" customWidth="1"/>
    <col min="3" max="3" width="100.7265625" customWidth="1"/>
    <col min="4" max="16384" width="11.453125" hidden="1"/>
  </cols>
  <sheetData>
    <row r="1" spans="1:3" ht="18.5" x14ac:dyDescent="0.35">
      <c r="A1" s="54" t="s">
        <v>26</v>
      </c>
      <c r="B1" s="54"/>
      <c r="C1" s="54"/>
    </row>
    <row r="2" spans="1:3" x14ac:dyDescent="0.35">
      <c r="A2" s="13" t="s">
        <v>27</v>
      </c>
      <c r="B2" s="46" t="s">
        <v>155</v>
      </c>
      <c r="C2" s="47"/>
    </row>
    <row r="3" spans="1:3" x14ac:dyDescent="0.35">
      <c r="A3" s="5" t="s">
        <v>1</v>
      </c>
      <c r="B3" s="39" t="str">
        <f>'GENERALES NOTA 322'!B2:C2</f>
        <v xml:space="preserve">18001333300320210025500 </v>
      </c>
      <c r="C3" s="39"/>
    </row>
    <row r="4" spans="1:3" x14ac:dyDescent="0.35">
      <c r="A4" s="5" t="s">
        <v>2</v>
      </c>
      <c r="B4" s="39" t="str">
        <f>'GENERALES NOTA 322'!B3:C3</f>
        <v xml:space="preserve">JUZGADO TERCERO ADMINISTRATIVO DE FLORENCIA </v>
      </c>
      <c r="C4" s="39"/>
    </row>
    <row r="5" spans="1:3" x14ac:dyDescent="0.35">
      <c r="A5" s="5" t="s">
        <v>3</v>
      </c>
      <c r="B5" s="39" t="str">
        <f>'GENERALES NOTA 322'!B4:C4</f>
        <v>E.S.E. HOSPITAL MARIA INMACULADA de Florencia – Caquetá, ASMET SALUD E.P.S. S.A.S. y 
la CLÍNICA MEDILASER de Florencia – Caquetá</v>
      </c>
      <c r="C5" s="39"/>
    </row>
    <row r="6" spans="1:3" x14ac:dyDescent="0.35">
      <c r="A6" s="5" t="s">
        <v>4</v>
      </c>
      <c r="B6" s="39" t="str">
        <f>'GENERALES NOTA 322'!B5:C5</f>
        <v>Omar Cerquera Vásquez en calidad de hijo de la víctima 20-11-1969, Clemente Cerquera Vásquez en calidad de hijo de la víctima 10-09-1976, Aldemar Cerquera Vásquez en calidad de hijo de la víctima 09-05-1971, Bilma Milena Cerquera Vásquez en calidad de hija de la víctima 14-11-1979, Irma Lorena Cerquera Vásquez en calidad de hija de la víctima 23-06-1982, Laura Elvira Cerquera Vásquez en calidad de hija de la víctima 12-09-1974, Orlando Cerquera Vásquez en calidad de hijo de la víctima 22-06-1965, Francisco Javier Cerquera Velázquez 21-01-1968 en calidad de hijo de la víctima, Calixto Cerquera Vásquez en calidad de hijo de la víctima 03-02-1972, María del Socorro Vázquez Córdoba, en calidad de compañera permanente de la víctima (no es posible determinar fecha de nacimiento.
Yesenia Cerquera Chavarro,Brayan Cerquera Chavarro Anderson Cerquera Chavarro,Melani Cerquera Alfonso, Heider Matías Cerquera Alfonso, Kerly Julieth Cerquera José Andrés Cerquera Rivillas, Ingrid Dayana Cerquera Rivillas Jady Jimena Cerquera Rivillas, Emanuel Llanos Cerquera, Valentina Llanos Cerquera, Lida Fernanda Llanos Cerquera, Alber Nikolay Rodríguez Cerquera, Johan Camilo Mosquera Cerquera, Jeidy Dayanna Mosquera Cerquera, Tatiana Mosquera Cerquera,Emerson Leguízamo Cerquera, Kevin Rodolfo Cerquera,Danna Yirley Cerquera Cabrera Leidy Johana Cerquera Cabrera Omar Alexis Cerquera Nidier Orlando Cerquera Cabrera, Daniel Leandro Cerquera Ramos, Paula Nicol Cerquera Ramírez, Karem Yaritza Cerquera Velandia y Marlon Estiven Cerquera Velandia, Marly Sofía Cerquera López, Jaider Julián Cerquera López, Yesica Yulieth Cerquera Rodríguez, actuando  en calidad de nietos de la víctima.</v>
      </c>
      <c r="C6" s="39"/>
    </row>
    <row r="7" spans="1:3" x14ac:dyDescent="0.35">
      <c r="A7" s="5" t="s">
        <v>5</v>
      </c>
      <c r="B7" s="39" t="str">
        <f>'GENERALES NOTA 322'!B6:C6</f>
        <v>LLAMADA EN GARANTIA</v>
      </c>
      <c r="C7" s="39"/>
    </row>
    <row r="8" spans="1:3" x14ac:dyDescent="0.35">
      <c r="A8" s="13" t="s">
        <v>28</v>
      </c>
      <c r="B8" s="39">
        <v>22208483</v>
      </c>
      <c r="C8" s="39"/>
    </row>
    <row r="9" spans="1:3" x14ac:dyDescent="0.35">
      <c r="A9" s="13" t="s">
        <v>11</v>
      </c>
      <c r="B9" s="39" t="s">
        <v>149</v>
      </c>
      <c r="C9" s="39"/>
    </row>
    <row r="10" spans="1:3" x14ac:dyDescent="0.35">
      <c r="A10" s="13" t="s">
        <v>29</v>
      </c>
      <c r="B10" s="46">
        <v>3000000000</v>
      </c>
      <c r="C10" s="55"/>
    </row>
    <row r="11" spans="1:3" x14ac:dyDescent="0.35">
      <c r="A11" s="13" t="s">
        <v>30</v>
      </c>
      <c r="B11" s="46" t="s">
        <v>150</v>
      </c>
      <c r="C11" s="47"/>
    </row>
    <row r="12" spans="1:3" x14ac:dyDescent="0.35">
      <c r="A12" s="13" t="s">
        <v>31</v>
      </c>
      <c r="B12" s="42" t="s">
        <v>117</v>
      </c>
      <c r="C12" s="43"/>
    </row>
    <row r="13" spans="1:3" x14ac:dyDescent="0.35">
      <c r="A13" s="13" t="s">
        <v>32</v>
      </c>
      <c r="B13" s="39" t="s">
        <v>151</v>
      </c>
      <c r="C13" s="39"/>
    </row>
    <row r="14" spans="1:3" x14ac:dyDescent="0.35">
      <c r="A14" s="13" t="s">
        <v>33</v>
      </c>
      <c r="B14" s="39" t="s">
        <v>97</v>
      </c>
      <c r="C14" s="39"/>
    </row>
    <row r="15" spans="1:3" x14ac:dyDescent="0.35">
      <c r="A15" s="13" t="s">
        <v>34</v>
      </c>
      <c r="B15" s="39" t="s">
        <v>97</v>
      </c>
      <c r="C15" s="39"/>
    </row>
    <row r="16" spans="1:3" x14ac:dyDescent="0.35">
      <c r="A16" s="56" t="s">
        <v>35</v>
      </c>
      <c r="B16" s="39"/>
      <c r="C16" s="39"/>
    </row>
    <row r="17" spans="1:3" x14ac:dyDescent="0.35">
      <c r="A17" s="57"/>
      <c r="B17" s="9" t="s">
        <v>36</v>
      </c>
      <c r="C17" s="10" t="s">
        <v>37</v>
      </c>
    </row>
    <row r="18" spans="1:3" x14ac:dyDescent="0.35">
      <c r="A18" s="57"/>
      <c r="B18" s="11"/>
      <c r="C18" s="11"/>
    </row>
    <row r="19" spans="1:3" x14ac:dyDescent="0.35">
      <c r="A19" s="57"/>
      <c r="B19" s="11"/>
      <c r="C19" s="11"/>
    </row>
    <row r="20" spans="1:3" x14ac:dyDescent="0.35">
      <c r="A20" s="57"/>
      <c r="B20" s="11"/>
      <c r="C20" s="11"/>
    </row>
    <row r="21" spans="1:3" x14ac:dyDescent="0.35">
      <c r="A21" s="13" t="s">
        <v>38</v>
      </c>
      <c r="B21" s="39" t="s">
        <v>96</v>
      </c>
      <c r="C21" s="39"/>
    </row>
    <row r="22" spans="1:3" x14ac:dyDescent="0.35">
      <c r="A22" s="13" t="s">
        <v>39</v>
      </c>
      <c r="B22" s="42"/>
      <c r="C22" s="43"/>
    </row>
    <row r="23" spans="1:3" x14ac:dyDescent="0.35">
      <c r="A23" s="13" t="s">
        <v>40</v>
      </c>
      <c r="B23" s="39" t="s">
        <v>112</v>
      </c>
      <c r="C23" s="39"/>
    </row>
    <row r="24" spans="1:3" x14ac:dyDescent="0.35">
      <c r="A24" s="13" t="s">
        <v>41</v>
      </c>
      <c r="B24" s="39"/>
      <c r="C24" s="39"/>
    </row>
    <row r="25" spans="1:3" x14ac:dyDescent="0.35">
      <c r="A25" s="13" t="s">
        <v>42</v>
      </c>
      <c r="B25" s="39"/>
      <c r="C25" s="39"/>
    </row>
    <row r="26" spans="1:3" x14ac:dyDescent="0.35">
      <c r="A26" s="12" t="s">
        <v>43</v>
      </c>
      <c r="B26" s="39" t="s">
        <v>96</v>
      </c>
      <c r="C26" s="39"/>
    </row>
    <row r="27" spans="1:3" x14ac:dyDescent="0.35">
      <c r="A27" s="58" t="s">
        <v>44</v>
      </c>
      <c r="B27" s="58"/>
      <c r="C27" s="58"/>
    </row>
    <row r="28" spans="1:3" ht="14.5" customHeight="1" x14ac:dyDescent="0.35">
      <c r="A28" s="59" t="s">
        <v>45</v>
      </c>
      <c r="B28" s="60"/>
      <c r="C28" s="31"/>
    </row>
    <row r="29" spans="1:3" ht="14.5" customHeight="1" x14ac:dyDescent="0.35">
      <c r="A29" s="61" t="s">
        <v>46</v>
      </c>
      <c r="B29" s="62"/>
      <c r="C29" s="31"/>
    </row>
    <row r="30" spans="1:3" ht="14.5" customHeight="1" x14ac:dyDescent="0.35">
      <c r="A30" s="61" t="s">
        <v>152</v>
      </c>
      <c r="B30" s="62"/>
      <c r="C30" s="32" t="s">
        <v>153</v>
      </c>
    </row>
    <row r="31" spans="1:3" ht="14.5" customHeight="1" x14ac:dyDescent="0.35">
      <c r="A31" s="61"/>
      <c r="B31" s="62"/>
      <c r="C31" s="31"/>
    </row>
    <row r="32" spans="1:3" x14ac:dyDescent="0.35">
      <c r="A32" s="61"/>
      <c r="B32" s="62"/>
      <c r="C32" s="31"/>
    </row>
    <row r="33" spans="1:3" ht="14.5" customHeight="1" x14ac:dyDescent="0.35">
      <c r="A33" s="61" t="s">
        <v>47</v>
      </c>
      <c r="B33" s="62"/>
      <c r="C33" s="31"/>
    </row>
    <row r="34" spans="1:3" ht="14.5" customHeight="1" x14ac:dyDescent="0.35">
      <c r="A34" s="61" t="s">
        <v>48</v>
      </c>
      <c r="B34" s="62"/>
      <c r="C34" s="33"/>
    </row>
    <row r="35" spans="1:3" x14ac:dyDescent="0.35">
      <c r="A35" s="59" t="s">
        <v>49</v>
      </c>
      <c r="B35" s="60"/>
      <c r="C35" s="34"/>
    </row>
    <row r="36" spans="1:3" x14ac:dyDescent="0.35">
      <c r="A36" s="64" t="s">
        <v>50</v>
      </c>
      <c r="B36" s="64"/>
      <c r="C36" s="64"/>
    </row>
    <row r="37" spans="1:3" x14ac:dyDescent="0.35">
      <c r="A37" s="63" t="s">
        <v>51</v>
      </c>
      <c r="B37" s="63"/>
      <c r="C37" s="11" t="s">
        <v>154</v>
      </c>
    </row>
    <row r="38" spans="1:3" x14ac:dyDescent="0.35">
      <c r="A38" s="63" t="s">
        <v>52</v>
      </c>
      <c r="B38" s="63"/>
      <c r="C38" s="11" t="s">
        <v>154</v>
      </c>
    </row>
    <row r="39" spans="1:3" x14ac:dyDescent="0.35">
      <c r="A39" s="63" t="s">
        <v>53</v>
      </c>
      <c r="B39" s="63"/>
      <c r="C39" s="11" t="s">
        <v>154</v>
      </c>
    </row>
    <row r="40" spans="1:3" x14ac:dyDescent="0.35">
      <c r="A40" s="63" t="s">
        <v>54</v>
      </c>
      <c r="B40" s="63"/>
      <c r="C40" s="11" t="s">
        <v>154</v>
      </c>
    </row>
    <row r="41" spans="1:3" x14ac:dyDescent="0.35">
      <c r="A41" s="63" t="s">
        <v>55</v>
      </c>
      <c r="B41" s="63"/>
      <c r="C41" s="11" t="s">
        <v>154</v>
      </c>
    </row>
    <row r="42" spans="1:3" x14ac:dyDescent="0.35">
      <c r="A42" s="63" t="s">
        <v>56</v>
      </c>
      <c r="B42" s="63"/>
      <c r="C42" s="11" t="s">
        <v>154</v>
      </c>
    </row>
    <row r="43" spans="1:3" x14ac:dyDescent="0.35">
      <c r="A43" s="63" t="s">
        <v>57</v>
      </c>
      <c r="B43" s="63"/>
      <c r="C43" s="11" t="s">
        <v>154</v>
      </c>
    </row>
    <row r="44" spans="1:3" x14ac:dyDescent="0.35">
      <c r="A44" s="63" t="s">
        <v>58</v>
      </c>
      <c r="B44" s="63"/>
      <c r="C44" s="11" t="s">
        <v>154</v>
      </c>
    </row>
    <row r="45" spans="1:3" x14ac:dyDescent="0.35">
      <c r="A45" s="63" t="s">
        <v>59</v>
      </c>
      <c r="B45" s="63"/>
      <c r="C45" s="11" t="s">
        <v>154</v>
      </c>
    </row>
    <row r="46" spans="1:3" x14ac:dyDescent="0.35">
      <c r="A46" s="63" t="s">
        <v>60</v>
      </c>
      <c r="B46" s="63"/>
      <c r="C46" s="11" t="s">
        <v>154</v>
      </c>
    </row>
    <row r="47" spans="1:3" x14ac:dyDescent="0.35">
      <c r="A47" s="63" t="s">
        <v>61</v>
      </c>
      <c r="B47" s="63"/>
      <c r="C47" s="11" t="s">
        <v>154</v>
      </c>
    </row>
    <row r="48" spans="1:3" x14ac:dyDescent="0.35">
      <c r="A48" s="63" t="s">
        <v>62</v>
      </c>
      <c r="B48" s="63"/>
      <c r="C48" s="11" t="s">
        <v>154</v>
      </c>
    </row>
    <row r="49" spans="1:3" x14ac:dyDescent="0.35">
      <c r="A49" s="63" t="s">
        <v>63</v>
      </c>
      <c r="B49" s="63"/>
      <c r="C49" s="11" t="s">
        <v>154</v>
      </c>
    </row>
    <row r="50" spans="1:3" x14ac:dyDescent="0.35">
      <c r="A50" s="63" t="s">
        <v>64</v>
      </c>
      <c r="B50" s="63"/>
      <c r="C50" s="11" t="s">
        <v>154</v>
      </c>
    </row>
    <row r="51" spans="1:3" x14ac:dyDescent="0.35">
      <c r="A51" s="63" t="s">
        <v>65</v>
      </c>
      <c r="B51" s="63"/>
      <c r="C51" s="11" t="s">
        <v>154</v>
      </c>
    </row>
    <row r="52" spans="1:3" x14ac:dyDescent="0.35">
      <c r="A52" s="63" t="s">
        <v>66</v>
      </c>
      <c r="B52" s="63"/>
      <c r="C52" s="11" t="s">
        <v>154</v>
      </c>
    </row>
    <row r="53" spans="1:3" x14ac:dyDescent="0.35">
      <c r="A53" s="65"/>
      <c r="B53" s="65"/>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B1" zoomScale="70" zoomScaleNormal="70" workbookViewId="0">
      <selection activeCell="B29" sqref="B29:C29"/>
    </sheetView>
  </sheetViews>
  <sheetFormatPr baseColWidth="10" defaultColWidth="0" defaultRowHeight="14.5" x14ac:dyDescent="0.35"/>
  <cols>
    <col min="1" max="1" width="52.1796875" customWidth="1"/>
    <col min="2" max="2" width="35.453125" customWidth="1"/>
    <col min="3" max="3" width="96" customWidth="1"/>
    <col min="4" max="8" width="11.453125" hidden="1" customWidth="1"/>
    <col min="9" max="9" width="12" hidden="1" customWidth="1"/>
    <col min="10" max="16384" width="11.453125" hidden="1"/>
  </cols>
  <sheetData>
    <row r="1" spans="1:6" ht="18.5" x14ac:dyDescent="0.35">
      <c r="A1" s="54" t="s">
        <v>67</v>
      </c>
      <c r="B1" s="54"/>
      <c r="C1" s="54"/>
    </row>
    <row r="2" spans="1:6" x14ac:dyDescent="0.35">
      <c r="A2" s="20" t="s">
        <v>27</v>
      </c>
      <c r="B2" s="82" t="s">
        <v>155</v>
      </c>
      <c r="C2" s="83"/>
    </row>
    <row r="3" spans="1:6" x14ac:dyDescent="0.35">
      <c r="A3" s="21" t="s">
        <v>1</v>
      </c>
      <c r="B3" s="84" t="str">
        <f>'GENERALES NOTA 322'!B2:C2</f>
        <v xml:space="preserve">18001333300320210025500 </v>
      </c>
      <c r="C3" s="84"/>
    </row>
    <row r="4" spans="1:6" x14ac:dyDescent="0.35">
      <c r="A4" s="21" t="s">
        <v>2</v>
      </c>
      <c r="B4" s="84" t="str">
        <f>'GENERALES NOTA 322'!B3:C3</f>
        <v xml:space="preserve">JUZGADO TERCERO ADMINISTRATIVO DE FLORENCIA </v>
      </c>
      <c r="C4" s="84"/>
    </row>
    <row r="5" spans="1:6" x14ac:dyDescent="0.35">
      <c r="A5" s="21" t="s">
        <v>3</v>
      </c>
      <c r="B5" s="84" t="str">
        <f>'GENERALES NOTA 322'!B4:C4</f>
        <v>E.S.E. HOSPITAL MARIA INMACULADA de Florencia – Caquetá, ASMET SALUD E.P.S. S.A.S. y 
la CLÍNICA MEDILASER de Florencia – Caquetá</v>
      </c>
      <c r="C5" s="84"/>
    </row>
    <row r="6" spans="1:6" ht="14.5" customHeight="1" x14ac:dyDescent="0.35">
      <c r="A6" s="21" t="s">
        <v>4</v>
      </c>
      <c r="B6" s="84" t="str">
        <f>'GENERALES NOTA 322'!B5:C5</f>
        <v>Omar Cerquera Vásquez en calidad de hijo de la víctima 20-11-1969, Clemente Cerquera Vásquez en calidad de hijo de la víctima 10-09-1976, Aldemar Cerquera Vásquez en calidad de hijo de la víctima 09-05-1971, Bilma Milena Cerquera Vásquez en calidad de hija de la víctima 14-11-1979, Irma Lorena Cerquera Vásquez en calidad de hija de la víctima 23-06-1982, Laura Elvira Cerquera Vásquez en calidad de hija de la víctima 12-09-1974, Orlando Cerquera Vásquez en calidad de hijo de la víctima 22-06-1965, Francisco Javier Cerquera Velázquez 21-01-1968 en calidad de hijo de la víctima, Calixto Cerquera Vásquez en calidad de hijo de la víctima 03-02-1972, María del Socorro Vázquez Córdoba, en calidad de compañera permanente de la víctima (no es posible determinar fecha de nacimiento.
Yesenia Cerquera Chavarro,Brayan Cerquera Chavarro Anderson Cerquera Chavarro,Melani Cerquera Alfonso, Heider Matías Cerquera Alfonso, Kerly Julieth Cerquera José Andrés Cerquera Rivillas, Ingrid Dayana Cerquera Rivillas Jady Jimena Cerquera Rivillas, Emanuel Llanos Cerquera, Valentina Llanos Cerquera, Lida Fernanda Llanos Cerquera, Alber Nikolay Rodríguez Cerquera, Johan Camilo Mosquera Cerquera, Jeidy Dayanna Mosquera Cerquera, Tatiana Mosquera Cerquera,Emerson Leguízamo Cerquera, Kevin Rodolfo Cerquera,Danna Yirley Cerquera Cabrera Leidy Johana Cerquera Cabrera Omar Alexis Cerquera Nidier Orlando Cerquera Cabrera, Daniel Leandro Cerquera Ramos, Paula Nicol Cerquera Ramírez, Karem Yaritza Cerquera Velandia y Marlon Estiven Cerquera Velandia, Marly Sofía Cerquera López, Jaider Julián Cerquera López, Yesica Yulieth Cerquera Rodríguez, actuando  en calidad de nietos de la víctima.</v>
      </c>
      <c r="C6" s="84"/>
    </row>
    <row r="7" spans="1:6" x14ac:dyDescent="0.35">
      <c r="A7" s="21" t="s">
        <v>5</v>
      </c>
      <c r="B7" s="84" t="str">
        <f>'GENERALES NOTA 322'!B6:C6</f>
        <v>LLAMADA EN GARANTIA</v>
      </c>
      <c r="C7" s="84"/>
    </row>
    <row r="8" spans="1:6" ht="29" x14ac:dyDescent="0.35">
      <c r="A8" s="21" t="s">
        <v>13</v>
      </c>
      <c r="B8" s="78">
        <f>'GENERALES NOTA 322'!B15:C15</f>
        <v>2863073050</v>
      </c>
      <c r="C8" s="79"/>
    </row>
    <row r="9" spans="1:6" x14ac:dyDescent="0.35">
      <c r="A9" s="85" t="s">
        <v>14</v>
      </c>
      <c r="B9" s="69" t="s">
        <v>15</v>
      </c>
      <c r="C9" s="70"/>
    </row>
    <row r="10" spans="1:6" x14ac:dyDescent="0.35">
      <c r="A10" s="85"/>
      <c r="B10" s="22" t="s">
        <v>16</v>
      </c>
      <c r="C10" s="19">
        <f>'GENERALES NOTA 322'!C17</f>
        <v>6072850</v>
      </c>
    </row>
    <row r="11" spans="1:6" x14ac:dyDescent="0.35">
      <c r="A11" s="85"/>
      <c r="B11" s="22" t="s">
        <v>17</v>
      </c>
      <c r="C11" s="19">
        <f>'GENERALES NOTA 322'!C18</f>
        <v>0</v>
      </c>
    </row>
    <row r="12" spans="1:6" x14ac:dyDescent="0.35">
      <c r="A12" s="85"/>
      <c r="B12" s="69"/>
      <c r="C12" s="70"/>
    </row>
    <row r="13" spans="1:6" x14ac:dyDescent="0.35">
      <c r="A13" s="85"/>
      <c r="B13" s="22" t="s">
        <v>68</v>
      </c>
      <c r="C13" s="24"/>
    </row>
    <row r="14" spans="1:6" x14ac:dyDescent="0.35">
      <c r="A14" s="85"/>
      <c r="B14" s="22" t="s">
        <v>69</v>
      </c>
      <c r="C14" s="24"/>
      <c r="E14" t="s">
        <v>70</v>
      </c>
      <c r="F14" s="17">
        <v>0.7</v>
      </c>
    </row>
    <row r="15" spans="1:6" x14ac:dyDescent="0.35">
      <c r="A15" s="23" t="s">
        <v>71</v>
      </c>
      <c r="B15" s="82" t="s">
        <v>120</v>
      </c>
      <c r="C15" s="83"/>
    </row>
    <row r="16" spans="1:6" ht="15" customHeight="1" x14ac:dyDescent="0.35">
      <c r="A16" s="21" t="s">
        <v>73</v>
      </c>
      <c r="B16" s="80" t="s">
        <v>156</v>
      </c>
      <c r="C16" s="81"/>
    </row>
    <row r="17" spans="1:3" ht="28.5" customHeight="1" x14ac:dyDescent="0.35">
      <c r="A17" s="14" t="s">
        <v>74</v>
      </c>
      <c r="B17" s="71">
        <f>((C19+C20+C22+C23)-C26)*C25*C27</f>
        <v>1053000000</v>
      </c>
      <c r="C17" s="71"/>
    </row>
    <row r="18" spans="1:3" x14ac:dyDescent="0.35">
      <c r="A18" s="23" t="s">
        <v>75</v>
      </c>
      <c r="B18" s="72" t="s">
        <v>15</v>
      </c>
      <c r="C18" s="73"/>
    </row>
    <row r="19" spans="1:3" x14ac:dyDescent="0.35">
      <c r="A19" s="67"/>
      <c r="B19" s="22" t="s">
        <v>16</v>
      </c>
      <c r="C19" s="19"/>
    </row>
    <row r="20" spans="1:3" x14ac:dyDescent="0.35">
      <c r="A20" s="68"/>
      <c r="B20" s="22" t="s">
        <v>17</v>
      </c>
      <c r="C20" s="19">
        <v>0</v>
      </c>
    </row>
    <row r="21" spans="1:3" x14ac:dyDescent="0.35">
      <c r="A21" s="68"/>
      <c r="B21" s="69" t="s">
        <v>18</v>
      </c>
      <c r="C21" s="70"/>
    </row>
    <row r="22" spans="1:3" x14ac:dyDescent="0.35">
      <c r="A22" s="68"/>
      <c r="B22" s="22" t="s">
        <v>68</v>
      </c>
      <c r="C22" s="19">
        <v>1170000000</v>
      </c>
    </row>
    <row r="23" spans="1:3" ht="29" x14ac:dyDescent="0.35">
      <c r="A23" s="68"/>
      <c r="B23" s="22" t="s">
        <v>76</v>
      </c>
      <c r="C23" s="19">
        <v>0</v>
      </c>
    </row>
    <row r="24" spans="1:3" x14ac:dyDescent="0.35">
      <c r="A24" s="68"/>
      <c r="B24" s="69" t="s">
        <v>77</v>
      </c>
      <c r="C24" s="70"/>
    </row>
    <row r="25" spans="1:3" x14ac:dyDescent="0.35">
      <c r="A25" s="25"/>
      <c r="B25" s="22" t="s">
        <v>78</v>
      </c>
      <c r="C25" s="26">
        <v>1</v>
      </c>
    </row>
    <row r="26" spans="1:3" x14ac:dyDescent="0.35">
      <c r="A26" s="27"/>
      <c r="B26" s="22" t="s">
        <v>30</v>
      </c>
      <c r="C26" s="28">
        <v>117000000</v>
      </c>
    </row>
    <row r="27" spans="1:3" x14ac:dyDescent="0.35">
      <c r="A27" s="27"/>
      <c r="B27" s="22" t="s">
        <v>79</v>
      </c>
      <c r="C27" s="26">
        <v>1</v>
      </c>
    </row>
    <row r="28" spans="1:3" x14ac:dyDescent="0.35">
      <c r="A28" s="18" t="s">
        <v>80</v>
      </c>
      <c r="B28" s="71">
        <f>IFERROR(B17*(VLOOKUP(B15,Hoja2!$G$1:$H$6,2,0)),16666)</f>
        <v>157950000</v>
      </c>
      <c r="C28" s="71"/>
    </row>
    <row r="29" spans="1:3" ht="29" x14ac:dyDescent="0.35">
      <c r="A29" s="21" t="s">
        <v>81</v>
      </c>
      <c r="B29" s="74" t="s">
        <v>158</v>
      </c>
      <c r="C29" s="75"/>
    </row>
    <row r="30" spans="1:3" ht="29" x14ac:dyDescent="0.35">
      <c r="A30" s="21" t="s">
        <v>82</v>
      </c>
      <c r="B30" s="76" t="s">
        <v>157</v>
      </c>
      <c r="C30" s="77"/>
    </row>
    <row r="31" spans="1:3" ht="18.5" x14ac:dyDescent="0.35">
      <c r="A31" s="29" t="s">
        <v>83</v>
      </c>
      <c r="B31" s="29"/>
      <c r="C31" s="29"/>
    </row>
    <row r="32" spans="1:3" x14ac:dyDescent="0.35">
      <c r="A32" s="30" t="s">
        <v>84</v>
      </c>
      <c r="B32" s="66"/>
      <c r="C32" s="66"/>
    </row>
    <row r="33" spans="1:3" x14ac:dyDescent="0.35">
      <c r="A33" s="30" t="s">
        <v>85</v>
      </c>
      <c r="B33" s="66"/>
      <c r="C33" s="66"/>
    </row>
    <row r="34" spans="1:3" x14ac:dyDescent="0.35">
      <c r="A34" s="27"/>
      <c r="B34" s="27"/>
      <c r="C34" s="27"/>
    </row>
    <row r="35" spans="1:3" x14ac:dyDescent="0.35">
      <c r="A35" s="27"/>
      <c r="B35" s="27"/>
      <c r="C35" s="27"/>
    </row>
    <row r="36" spans="1:3" x14ac:dyDescent="0.35">
      <c r="A36" s="27"/>
      <c r="B36" s="27"/>
      <c r="C36" s="27"/>
    </row>
    <row r="37" spans="1:3" x14ac:dyDescent="0.3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5" x14ac:dyDescent="0.35"/>
  <cols>
    <col min="1" max="1" width="30.453125" customWidth="1"/>
    <col min="2" max="3" width="69.26953125" customWidth="1"/>
    <col min="4" max="16384" width="10.81640625" hidden="1"/>
  </cols>
  <sheetData>
    <row r="1" spans="1:3" ht="18.5" x14ac:dyDescent="0.35">
      <c r="A1" s="54" t="s">
        <v>86</v>
      </c>
      <c r="B1" s="54"/>
      <c r="C1" s="54"/>
    </row>
    <row r="2" spans="1:3" ht="17.149999999999999" customHeight="1" x14ac:dyDescent="0.35">
      <c r="A2" s="13" t="s">
        <v>27</v>
      </c>
      <c r="B2" s="46" t="str">
        <f>'[2]AUTOS NOTA 321'!B2:C2</f>
        <v xml:space="preserve">SINIESTRO   LEGIS </v>
      </c>
      <c r="C2" s="47"/>
    </row>
    <row r="3" spans="1:3" ht="16" customHeight="1" x14ac:dyDescent="0.35">
      <c r="A3" s="5" t="s">
        <v>1</v>
      </c>
      <c r="B3" s="39" t="str">
        <f>'GENERALES NOTA 322'!B2:C2</f>
        <v xml:space="preserve">18001333300320210025500 </v>
      </c>
      <c r="C3" s="39"/>
    </row>
    <row r="4" spans="1:3" x14ac:dyDescent="0.35">
      <c r="A4" s="5" t="s">
        <v>2</v>
      </c>
      <c r="B4" s="39" t="str">
        <f>'GENERALES NOTA 322'!B3:C3</f>
        <v xml:space="preserve">JUZGADO TERCERO ADMINISTRATIVO DE FLORENCIA </v>
      </c>
      <c r="C4" s="39"/>
    </row>
    <row r="5" spans="1:3" ht="29.15" customHeight="1" x14ac:dyDescent="0.35">
      <c r="A5" s="5" t="s">
        <v>3</v>
      </c>
      <c r="B5" s="39" t="str">
        <f>'GENERALES NOTA 322'!B4:C4</f>
        <v>E.S.E. HOSPITAL MARIA INMACULADA de Florencia – Caquetá, ASMET SALUD E.P.S. S.A.S. y 
la CLÍNICA MEDILASER de Florencia – Caquetá</v>
      </c>
      <c r="C5" s="39"/>
    </row>
    <row r="6" spans="1:3" x14ac:dyDescent="0.35">
      <c r="A6" s="5" t="s">
        <v>4</v>
      </c>
      <c r="B6" s="39" t="str">
        <f>'GENERALES NOTA 322'!B5:C5</f>
        <v>Omar Cerquera Vásquez en calidad de hijo de la víctima 20-11-1969, Clemente Cerquera Vásquez en calidad de hijo de la víctima 10-09-1976, Aldemar Cerquera Vásquez en calidad de hijo de la víctima 09-05-1971, Bilma Milena Cerquera Vásquez en calidad de hija de la víctima 14-11-1979, Irma Lorena Cerquera Vásquez en calidad de hija de la víctima 23-06-1982, Laura Elvira Cerquera Vásquez en calidad de hija de la víctima 12-09-1974, Orlando Cerquera Vásquez en calidad de hijo de la víctima 22-06-1965, Francisco Javier Cerquera Velázquez 21-01-1968 en calidad de hijo de la víctima, Calixto Cerquera Vásquez en calidad de hijo de la víctima 03-02-1972, María del Socorro Vázquez Córdoba, en calidad de compañera permanente de la víctima (no es posible determinar fecha de nacimiento.
Yesenia Cerquera Chavarro,Brayan Cerquera Chavarro Anderson Cerquera Chavarro,Melani Cerquera Alfonso, Heider Matías Cerquera Alfonso, Kerly Julieth Cerquera José Andrés Cerquera Rivillas, Ingrid Dayana Cerquera Rivillas Jady Jimena Cerquera Rivillas, Emanuel Llanos Cerquera, Valentina Llanos Cerquera, Lida Fernanda Llanos Cerquera, Alber Nikolay Rodríguez Cerquera, Johan Camilo Mosquera Cerquera, Jeidy Dayanna Mosquera Cerquera, Tatiana Mosquera Cerquera,Emerson Leguízamo Cerquera, Kevin Rodolfo Cerquera,Danna Yirley Cerquera Cabrera Leidy Johana Cerquera Cabrera Omar Alexis Cerquera Nidier Orlando Cerquera Cabrera, Daniel Leandro Cerquera Ramos, Paula Nicol Cerquera Ramírez, Karem Yaritza Cerquera Velandia y Marlon Estiven Cerquera Velandia, Marly Sofía Cerquera López, Jaider Julián Cerquera López, Yesica Yulieth Cerquera Rodríguez, actuando  en calidad de nietos de la víctima.</v>
      </c>
      <c r="C6" s="39"/>
    </row>
    <row r="7" spans="1:3" ht="43.5" customHeight="1" x14ac:dyDescent="0.35">
      <c r="A7" s="5" t="s">
        <v>5</v>
      </c>
      <c r="B7" s="39" t="str">
        <f>'GENERALES NOTA 322'!B6:C6</f>
        <v>LLAMADA EN GARANTIA</v>
      </c>
      <c r="C7" s="39"/>
    </row>
    <row r="8" spans="1:3" x14ac:dyDescent="0.35">
      <c r="A8" s="5" t="s">
        <v>87</v>
      </c>
      <c r="B8" s="39"/>
      <c r="C8" s="39"/>
    </row>
    <row r="9" spans="1:3" x14ac:dyDescent="0.35">
      <c r="A9" s="15" t="s">
        <v>75</v>
      </c>
      <c r="B9" s="86"/>
      <c r="C9" s="86"/>
    </row>
    <row r="10" spans="1:3" x14ac:dyDescent="0.35">
      <c r="A10" s="15" t="s">
        <v>88</v>
      </c>
      <c r="B10" s="39"/>
      <c r="C10" s="39"/>
    </row>
    <row r="11" spans="1:3" ht="29" x14ac:dyDescent="0.35">
      <c r="A11" s="15" t="s">
        <v>89</v>
      </c>
      <c r="B11" s="87"/>
      <c r="C11" s="65"/>
    </row>
    <row r="12" spans="1:3" ht="58" x14ac:dyDescent="0.35">
      <c r="A12" s="5" t="s">
        <v>90</v>
      </c>
      <c r="B12" s="39"/>
      <c r="C12" s="39"/>
    </row>
    <row r="13" spans="1:3" ht="58" x14ac:dyDescent="0.35">
      <c r="A13" s="5" t="s">
        <v>91</v>
      </c>
      <c r="B13" s="39"/>
      <c r="C13" s="39"/>
    </row>
    <row r="14" spans="1:3" x14ac:dyDescent="0.35">
      <c r="A14" s="5" t="s">
        <v>92</v>
      </c>
      <c r="B14" s="11"/>
      <c r="C14" s="11"/>
    </row>
    <row r="15" spans="1:3" x14ac:dyDescent="0.35">
      <c r="A15" s="15" t="s">
        <v>93</v>
      </c>
      <c r="B15" s="39"/>
      <c r="C15" s="39"/>
    </row>
    <row r="16" spans="1:3" x14ac:dyDescent="0.35">
      <c r="A16" s="11" t="s">
        <v>94</v>
      </c>
      <c r="B16" s="65"/>
      <c r="C16" s="65"/>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53125" defaultRowHeight="14.5" x14ac:dyDescent="0.35"/>
  <sheetData>
    <row r="1" spans="1:1" x14ac:dyDescent="0.35">
      <c r="A1" t="s">
        <v>95</v>
      </c>
    </row>
    <row r="2" spans="1:1" x14ac:dyDescent="0.35">
      <c r="A2" t="s">
        <v>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4296875" defaultRowHeight="14.5" x14ac:dyDescent="0.35"/>
  <cols>
    <col min="4" max="4" width="20.1796875" bestFit="1" customWidth="1"/>
    <col min="5" max="5" width="42.81640625" bestFit="1" customWidth="1"/>
    <col min="7" max="7" width="26.453125" customWidth="1"/>
  </cols>
  <sheetData>
    <row r="1" spans="1:12" x14ac:dyDescent="0.35">
      <c r="A1" s="8" t="s">
        <v>31</v>
      </c>
      <c r="B1" t="s">
        <v>97</v>
      </c>
      <c r="C1" s="8" t="s">
        <v>35</v>
      </c>
      <c r="D1" s="8" t="s">
        <v>39</v>
      </c>
      <c r="E1" s="3" t="s">
        <v>40</v>
      </c>
      <c r="F1" s="2" t="s">
        <v>70</v>
      </c>
      <c r="G1" s="2" t="s">
        <v>72</v>
      </c>
      <c r="H1" s="4">
        <v>0.7</v>
      </c>
      <c r="I1" t="s">
        <v>98</v>
      </c>
      <c r="J1" t="s">
        <v>99</v>
      </c>
      <c r="L1" t="s">
        <v>6</v>
      </c>
    </row>
    <row r="2" spans="1:12" x14ac:dyDescent="0.35">
      <c r="A2" t="s">
        <v>100</v>
      </c>
      <c r="B2" t="s">
        <v>96</v>
      </c>
      <c r="C2" t="s">
        <v>101</v>
      </c>
      <c r="D2" s="2" t="s">
        <v>102</v>
      </c>
      <c r="E2" s="1" t="s">
        <v>103</v>
      </c>
      <c r="F2" s="2" t="s">
        <v>104</v>
      </c>
      <c r="G2" s="2" t="s">
        <v>105</v>
      </c>
      <c r="H2" s="4">
        <v>0.25</v>
      </c>
      <c r="I2" t="s">
        <v>106</v>
      </c>
      <c r="J2" t="s">
        <v>107</v>
      </c>
      <c r="L2" t="s">
        <v>108</v>
      </c>
    </row>
    <row r="3" spans="1:12" x14ac:dyDescent="0.35">
      <c r="A3" t="s">
        <v>109</v>
      </c>
      <c r="C3" t="s">
        <v>110</v>
      </c>
      <c r="D3" s="2" t="s">
        <v>111</v>
      </c>
      <c r="E3" s="1" t="s">
        <v>112</v>
      </c>
      <c r="F3" s="2" t="s">
        <v>113</v>
      </c>
      <c r="G3" s="2" t="s">
        <v>114</v>
      </c>
      <c r="H3" s="4">
        <v>0.55000000000000004</v>
      </c>
      <c r="I3" t="s">
        <v>115</v>
      </c>
      <c r="J3" t="s">
        <v>116</v>
      </c>
    </row>
    <row r="4" spans="1:12" x14ac:dyDescent="0.35">
      <c r="A4" t="s">
        <v>117</v>
      </c>
      <c r="C4" t="s">
        <v>118</v>
      </c>
      <c r="E4" s="1" t="s">
        <v>119</v>
      </c>
      <c r="G4" s="2" t="s">
        <v>120</v>
      </c>
      <c r="H4" s="4">
        <v>0.15</v>
      </c>
      <c r="I4" t="s">
        <v>121</v>
      </c>
      <c r="J4" t="s">
        <v>122</v>
      </c>
    </row>
    <row r="5" spans="1:12" x14ac:dyDescent="0.35">
      <c r="A5" t="s">
        <v>123</v>
      </c>
      <c r="E5" s="1" t="s">
        <v>124</v>
      </c>
      <c r="G5" s="2" t="s">
        <v>125</v>
      </c>
      <c r="H5" s="4">
        <v>0.7</v>
      </c>
      <c r="I5" t="s">
        <v>126</v>
      </c>
      <c r="J5" t="s">
        <v>127</v>
      </c>
    </row>
    <row r="6" spans="1:12" x14ac:dyDescent="0.35">
      <c r="E6" s="1" t="s">
        <v>128</v>
      </c>
      <c r="G6" s="2" t="s">
        <v>129</v>
      </c>
      <c r="H6" s="4">
        <v>0.3</v>
      </c>
      <c r="J6" t="s">
        <v>130</v>
      </c>
    </row>
    <row r="7" spans="1:12" x14ac:dyDescent="0.35">
      <c r="E7" s="1" t="s">
        <v>131</v>
      </c>
      <c r="G7" s="2" t="s">
        <v>104</v>
      </c>
    </row>
    <row r="8" spans="1:12" x14ac:dyDescent="0.35">
      <c r="E8" s="1" t="s">
        <v>132</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5bf16b8-db60-4153-a954-9d3ee6a964fe" xsi:nil="true"/>
    <lcf76f155ced4ddcb4097134ff3c332f xmlns="39c72b90-33f0-47a8-93a0-b0e80e69708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CD393833B186944A0A837CB0070EACA" ma:contentTypeVersion="16" ma:contentTypeDescription="Crear nuevo documento." ma:contentTypeScope="" ma:versionID="c57e4301c856effae381757b1227d765">
  <xsd:schema xmlns:xsd="http://www.w3.org/2001/XMLSchema" xmlns:xs="http://www.w3.org/2001/XMLSchema" xmlns:p="http://schemas.microsoft.com/office/2006/metadata/properties" xmlns:ns2="39c72b90-33f0-47a8-93a0-b0e80e69708d" xmlns:ns3="55bf16b8-db60-4153-a954-9d3ee6a964fe" targetNamespace="http://schemas.microsoft.com/office/2006/metadata/properties" ma:root="true" ma:fieldsID="f95610b8a37476780c9d1d79fd554481" ns2:_="" ns3:_="">
    <xsd:import namespace="39c72b90-33f0-47a8-93a0-b0e80e69708d"/>
    <xsd:import namespace="55bf16b8-db60-4153-a954-9d3ee6a964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72b90-33f0-47a8-93a0-b0e80e6970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DateTaken" ma:index="23"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bf16b8-db60-4153-a954-9d3ee6a964f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7" nillable="true" ma:displayName="Taxonomy Catch All Column" ma:hidden="true" ma:list="{590a5bc6-11ed-4d54-9942-1af284d4f5da}" ma:internalName="TaxCatchAll" ma:showField="CatchAllData" ma:web="55bf16b8-db60-4153-a954-9d3ee6a964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2480D8-9625-4238-A20C-AD612718CCFE}">
  <ds:schemaRefs>
    <ds:schemaRef ds:uri="http://schemas.microsoft.com/sharepoint/v3/contenttype/forms"/>
  </ds:schemaRefs>
</ds:datastoreItem>
</file>

<file path=customXml/itemProps2.xml><?xml version="1.0" encoding="utf-8"?>
<ds:datastoreItem xmlns:ds="http://schemas.openxmlformats.org/officeDocument/2006/customXml" ds:itemID="{A97C3FC2-FAC3-43F2-ABB2-7E94BF7D253D}">
  <ds:schemaRefs>
    <ds:schemaRef ds:uri="http://schemas.microsoft.com/office/2006/metadata/properties"/>
    <ds:schemaRef ds:uri="http://schemas.microsoft.com/office/infopath/2007/PartnerControls"/>
    <ds:schemaRef ds:uri="55bf16b8-db60-4153-a954-9d3ee6a964fe"/>
    <ds:schemaRef ds:uri="39c72b90-33f0-47a8-93a0-b0e80e69708d"/>
  </ds:schemaRefs>
</ds:datastoreItem>
</file>

<file path=customXml/itemProps3.xml><?xml version="1.0" encoding="utf-8"?>
<ds:datastoreItem xmlns:ds="http://schemas.openxmlformats.org/officeDocument/2006/customXml" ds:itemID="{A9289F3A-1DCE-4AA2-AA30-F1DFE75F0D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72b90-33f0-47a8-93a0-b0e80e69708d"/>
    <ds:schemaRef ds:uri="55bf16b8-db60-4153-a954-9d3ee6a964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Juan Pablo Calvo</cp:lastModifiedBy>
  <cp:revision/>
  <dcterms:created xsi:type="dcterms:W3CDTF">2020-12-07T14:41:17Z</dcterms:created>
  <dcterms:modified xsi:type="dcterms:W3CDTF">2024-10-22T22:19:57Z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ContentTypeId">
    <vt:lpwstr>0x0101005CD393833B186944A0A837CB0070EACA</vt:lpwstr>
  </property>
  <property fmtid="{D5CDD505-2E9C-101B-9397-08002B2CF9AE}" pid="31" name="MediaServiceImageTags">
    <vt:lpwstr/>
  </property>
</Properties>
</file>