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maria\Documents\GHA\MODELOS ESCRITOS\"/>
    </mc:Choice>
  </mc:AlternateContent>
  <xr:revisionPtr revIDLastSave="0" documentId="13_ncr:1_{DA3DE8FA-C7A4-4AF1-8E06-61B353C38563}" xr6:coauthVersionLast="47" xr6:coauthVersionMax="47" xr10:uidLastSave="{00000000-0000-0000-0000-000000000000}"/>
  <bookViews>
    <workbookView xWindow="-120" yWindow="-120" windowWidth="20730" windowHeight="11310" xr2:uid="{00000000-000D-0000-FFFF-FFFF00000000}"/>
  </bookViews>
  <sheets>
    <sheet name="LUCRO CESANTE LESION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C21" i="1"/>
  <c r="C22" i="1" s="1"/>
  <c r="C14" i="1"/>
  <c r="C9" i="1"/>
  <c r="C12" i="1" s="1"/>
  <c r="F22" i="1"/>
  <c r="F21" i="1"/>
  <c r="C24" i="1" l="1"/>
  <c r="F23" i="1" s="1"/>
  <c r="C10" i="1"/>
  <c r="C15" i="1" s="1"/>
  <c r="H21" i="1" l="1"/>
  <c r="J21" i="1"/>
  <c r="H23" i="1" l="1"/>
  <c r="F39" i="1" l="1"/>
  <c r="H41" i="1"/>
  <c r="H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Herrera</author>
  </authors>
  <commentList>
    <comment ref="B5" authorId="0" shapeId="0" xr:uid="{00000000-0006-0000-0000-000001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xr:uid="{00000000-0006-0000-0000-000002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xr:uid="{00000000-0006-0000-0000-000003000000}">
      <text>
        <r>
          <rPr>
            <b/>
            <sz val="9"/>
            <color indexed="81"/>
            <rFont val="Tahoma"/>
            <charset val="1"/>
          </rPr>
          <t>Alejandro Herrera:</t>
        </r>
        <r>
          <rPr>
            <sz val="9"/>
            <color indexed="81"/>
            <rFont val="Tahoma"/>
            <charset val="1"/>
          </rPr>
          <t xml:space="preserve">
https://www.arlsura.com/images/stories/documentos/r1555_2010.pdf</t>
        </r>
      </text>
    </comment>
    <comment ref="B14" authorId="0" shapeId="0" xr:uid="{00000000-0006-0000-0000-00000400000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xr:uid="{00000000-0006-0000-0000-00000500000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E20" authorId="0" shapeId="0" xr:uid="{00000000-0006-0000-0000-000006000000}">
      <text>
        <r>
          <rPr>
            <b/>
            <sz val="9"/>
            <color indexed="81"/>
            <rFont val="Tahoma"/>
            <family val="2"/>
          </rPr>
          <t>Alejandro Herrera:</t>
        </r>
        <r>
          <rPr>
            <sz val="9"/>
            <color indexed="81"/>
            <rFont val="Tahoma"/>
            <family val="2"/>
          </rPr>
          <t xml:space="preserve">
Renta Actualizada = Renta histórica * (IPC FINAL / IPC INICIAL)</t>
        </r>
      </text>
    </comment>
    <comment ref="B22" authorId="0" shapeId="0" xr:uid="{00000000-0006-0000-0000-000007000000}">
      <text>
        <r>
          <rPr>
            <b/>
            <sz val="9"/>
            <color indexed="81"/>
            <rFont val="Tahoma"/>
            <charset val="1"/>
          </rPr>
          <t>Alejandro Herrera:</t>
        </r>
        <r>
          <rPr>
            <sz val="9"/>
            <color indexed="81"/>
            <rFont val="Tahoma"/>
            <charset val="1"/>
          </rPr>
          <t xml:space="preserve">
Considero que cuando el lesionado continúa laborando, el incremento por factor prestacional no debe tenerse en cuenta para actulizar la renta</t>
        </r>
      </text>
    </comment>
    <comment ref="B24" authorId="0" shapeId="0" xr:uid="{00000000-0006-0000-0000-00000800000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<sst xmlns="http://schemas.openxmlformats.org/spreadsheetml/2006/main" count="28" uniqueCount="28">
  <si>
    <t xml:space="preserve">SALARIO AUMENTADO CON 25% DE P.S. </t>
  </si>
  <si>
    <t>SALARIO BASE</t>
  </si>
  <si>
    <t xml:space="preserve">CÁLCULO DE SALARIO BASE DE LIQUIDACIÓN  </t>
  </si>
  <si>
    <t>RENTA ACTUALIZADA</t>
  </si>
  <si>
    <t>RENTA HISTÓRICA</t>
  </si>
  <si>
    <t>IPC FINAL</t>
  </si>
  <si>
    <t>IPC INICIAL</t>
  </si>
  <si>
    <t>CÁLCULO RENTA ACTUALIZADA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</si>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</sst>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_-&quot;$&quot;\ * #,##0.00_-;\-&quot;$&quot;\ * #,##0.00_-;_-&quot;$&quot;\ * &quot;-&quot;_-;_-@_-"/>
    <numFmt numFmtId="165" formatCode="0.0000"/>
    <numFmt numFmtId="166" formatCode="0.00000000"/>
    <numFmt numFmtId="167" formatCode="_-&quot;$&quot;\ * #,##0.0000_-;\-&quot;$&quot;\ * #,##0.0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43">
    <xf numFmtId="0" fontId="0" fillId="0" borderId="0" xfId="0"/>
    <xf numFmtId="42" fontId="0" fillId="0" borderId="0" xfId="1" applyFont="1"/>
    <xf numFmtId="42"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0" fillId="0" borderId="3" xfId="1" applyFont="1" applyBorder="1" applyAlignment="1">
      <alignment horizontal="right" vertical="center"/>
    </xf>
    <xf numFmtId="42" fontId="0" fillId="0" borderId="1" xfId="1" applyFont="1" applyBorder="1" applyAlignment="1">
      <alignment horizontal="right" vertical="center"/>
    </xf>
    <xf numFmtId="0" fontId="2" fillId="0" borderId="0" xfId="0" applyFont="1"/>
    <xf numFmtId="0" fontId="0" fillId="0" borderId="4" xfId="0" applyBorder="1"/>
    <xf numFmtId="164" fontId="0" fillId="0" borderId="6" xfId="1" applyNumberFormat="1" applyFont="1" applyBorder="1"/>
    <xf numFmtId="0" fontId="0" fillId="0" borderId="1" xfId="0" applyBorder="1"/>
    <xf numFmtId="0" fontId="2" fillId="3" borderId="1" xfId="0" applyFont="1" applyFill="1" applyBorder="1" applyAlignment="1">
      <alignment horizontal="center" vertical="center" wrapText="1"/>
    </xf>
    <xf numFmtId="0" fontId="2" fillId="0" borderId="5" xfId="0" applyFont="1" applyBorder="1"/>
    <xf numFmtId="42" fontId="0" fillId="0" borderId="9" xfId="1"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7" xfId="0" applyFont="1" applyBorder="1"/>
    <xf numFmtId="165" fontId="0" fillId="0" borderId="8" xfId="0" applyNumberFormat="1" applyBorder="1"/>
    <xf numFmtId="166" fontId="0" fillId="0" borderId="1" xfId="0" applyNumberFormat="1" applyBorder="1"/>
    <xf numFmtId="165" fontId="0" fillId="0" borderId="1" xfId="0" applyNumberFormat="1" applyBorder="1"/>
    <xf numFmtId="165" fontId="0" fillId="0" borderId="6" xfId="0" applyNumberFormat="1" applyBorder="1"/>
    <xf numFmtId="14" fontId="0" fillId="0" borderId="1" xfId="0" applyNumberFormat="1" applyBorder="1"/>
    <xf numFmtId="44" fontId="0" fillId="0" borderId="0" xfId="0" applyNumberFormat="1"/>
    <xf numFmtId="164" fontId="0" fillId="0" borderId="1" xfId="1" applyNumberFormat="1" applyFont="1" applyBorder="1"/>
    <xf numFmtId="0" fontId="5" fillId="2" borderId="1" xfId="0" applyFont="1" applyFill="1" applyBorder="1" applyAlignment="1">
      <alignment horizontal="center" vertical="center"/>
    </xf>
    <xf numFmtId="2" fontId="0" fillId="0" borderId="8" xfId="0" applyNumberFormat="1" applyBorder="1"/>
    <xf numFmtId="10" fontId="0" fillId="0" borderId="1" xfId="2" applyNumberFormat="1" applyFont="1" applyBorder="1" applyAlignment="1">
      <alignment horizontal="right" vertical="center"/>
    </xf>
    <xf numFmtId="10" fontId="0" fillId="0" borderId="1" xfId="0" applyNumberFormat="1" applyBorder="1"/>
    <xf numFmtId="2" fontId="0" fillId="0" borderId="0" xfId="0" applyNumberFormat="1" applyAlignment="1">
      <alignment horizontal="center" vertical="center"/>
    </xf>
    <xf numFmtId="0" fontId="0" fillId="0" borderId="0" xfId="0" applyAlignment="1">
      <alignment horizontal="center" vertical="center"/>
    </xf>
    <xf numFmtId="17" fontId="0" fillId="0" borderId="0" xfId="0" applyNumberFormat="1" applyAlignment="1">
      <alignment horizontal="center" vertical="center"/>
    </xf>
    <xf numFmtId="0" fontId="5"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167" fontId="0" fillId="0" borderId="5" xfId="1" applyNumberFormat="1" applyFont="1" applyBorder="1" applyAlignment="1">
      <alignment horizontal="center"/>
    </xf>
    <xf numFmtId="167" fontId="0" fillId="0" borderId="6" xfId="1" applyNumberFormat="1" applyFont="1" applyBorder="1" applyAlignment="1">
      <alignment horizont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6"/>
  <sheetViews>
    <sheetView tabSelected="1" zoomScale="70" zoomScaleNormal="70" workbookViewId="0">
      <selection activeCell="E14" sqref="E14"/>
    </sheetView>
  </sheetViews>
  <sheetFormatPr baseColWidth="10" defaultRowHeight="15" x14ac:dyDescent="0.25"/>
  <cols>
    <col min="1" max="1" width="9.28515625" customWidth="1"/>
    <col min="2" max="2" width="43.5703125" customWidth="1"/>
    <col min="3" max="3" width="18.28515625" customWidth="1"/>
    <col min="4" max="4" width="7.5703125" customWidth="1"/>
    <col min="5" max="5" width="19.140625" customWidth="1"/>
    <col min="6" max="6" width="21.7109375" customWidth="1"/>
    <col min="7" max="7" width="8.28515625" customWidth="1"/>
    <col min="8" max="8" width="29.7109375" customWidth="1"/>
    <col min="9" max="9" width="7.7109375" customWidth="1"/>
    <col min="11" max="11" width="16" customWidth="1"/>
  </cols>
  <sheetData>
    <row r="1" spans="2:9" ht="15.75" thickBot="1" x14ac:dyDescent="0.3"/>
    <row r="2" spans="2:9" ht="21.75" thickBot="1" x14ac:dyDescent="0.3">
      <c r="B2" s="37" t="s">
        <v>12</v>
      </c>
      <c r="C2" s="38"/>
    </row>
    <row r="3" spans="2:9" ht="15.75" thickBot="1" x14ac:dyDescent="0.3">
      <c r="B3" s="14" t="s">
        <v>8</v>
      </c>
      <c r="C3" s="13">
        <v>908526</v>
      </c>
    </row>
    <row r="4" spans="2:9" ht="15.75" thickBot="1" x14ac:dyDescent="0.3">
      <c r="B4" s="14" t="s">
        <v>9</v>
      </c>
      <c r="C4" s="30">
        <v>0.16250000000000001</v>
      </c>
    </row>
    <row r="5" spans="2:9" ht="15.75" thickBot="1" x14ac:dyDescent="0.3">
      <c r="B5" s="14" t="s">
        <v>10</v>
      </c>
      <c r="C5" s="8">
        <v>143.66999999999999</v>
      </c>
      <c r="D5" s="33"/>
      <c r="E5" s="31" t="s">
        <v>23</v>
      </c>
    </row>
    <row r="6" spans="2:9" ht="15.75" thickBot="1" x14ac:dyDescent="0.3">
      <c r="B6" s="14" t="s">
        <v>11</v>
      </c>
      <c r="C6" s="10">
        <v>99.47</v>
      </c>
      <c r="D6" s="33"/>
      <c r="E6" s="32" t="s">
        <v>24</v>
      </c>
    </row>
    <row r="7" spans="2:9" ht="15.75" thickBot="1" x14ac:dyDescent="0.3">
      <c r="B7" s="12" t="s">
        <v>13</v>
      </c>
      <c r="C7" s="15">
        <v>28952</v>
      </c>
    </row>
    <row r="8" spans="2:9" ht="15.75" thickBot="1" x14ac:dyDescent="0.3">
      <c r="B8" s="14" t="s">
        <v>14</v>
      </c>
      <c r="C8" s="15">
        <v>43370</v>
      </c>
      <c r="F8" s="16"/>
    </row>
    <row r="9" spans="2:9" ht="15.75" thickBot="1" x14ac:dyDescent="0.3">
      <c r="B9" s="14" t="s">
        <v>17</v>
      </c>
      <c r="C9" s="20">
        <f>YEARFRAC(C7,C8,1)</f>
        <v>39.474332648870636</v>
      </c>
      <c r="G9" s="18"/>
    </row>
    <row r="10" spans="2:9" ht="15.75" thickBot="1" x14ac:dyDescent="0.3">
      <c r="B10" s="14" t="s">
        <v>19</v>
      </c>
      <c r="C10" s="20">
        <f>C9*12</f>
        <v>473.6919917864476</v>
      </c>
      <c r="G10" s="18"/>
    </row>
    <row r="11" spans="2:9" ht="15.75" thickBot="1" x14ac:dyDescent="0.3">
      <c r="B11" s="14" t="s">
        <v>15</v>
      </c>
      <c r="C11" s="28">
        <v>41.8</v>
      </c>
      <c r="G11" s="18"/>
    </row>
    <row r="12" spans="2:9" ht="15.75" thickBot="1" x14ac:dyDescent="0.3">
      <c r="B12" s="19" t="s">
        <v>16</v>
      </c>
      <c r="C12" s="22">
        <f>(C11+C9)*12</f>
        <v>975.29199178644751</v>
      </c>
    </row>
    <row r="13" spans="2:9" ht="15.75" thickBot="1" x14ac:dyDescent="0.3">
      <c r="B13" s="14" t="s">
        <v>18</v>
      </c>
      <c r="C13" s="24">
        <v>45524</v>
      </c>
    </row>
    <row r="14" spans="2:9" ht="15.75" thickBot="1" x14ac:dyDescent="0.3">
      <c r="B14" s="14" t="s">
        <v>25</v>
      </c>
      <c r="C14" s="23">
        <f>YEARFRAC(C8,C13,1)*12</f>
        <v>70.761048103245997</v>
      </c>
      <c r="D14" s="18"/>
    </row>
    <row r="15" spans="2:9" ht="15.75" thickBot="1" x14ac:dyDescent="0.3">
      <c r="B15" s="14" t="s">
        <v>26</v>
      </c>
      <c r="C15" s="20">
        <f>C12-(C10+C14)</f>
        <v>430.83895189675388</v>
      </c>
    </row>
    <row r="16" spans="2:9" ht="15.75" thickBot="1" x14ac:dyDescent="0.3">
      <c r="B16" s="14" t="s">
        <v>20</v>
      </c>
      <c r="C16" s="21">
        <v>4.86755E-3</v>
      </c>
      <c r="I16" s="17"/>
    </row>
    <row r="17" spans="2:11" x14ac:dyDescent="0.25">
      <c r="B17" s="7"/>
    </row>
    <row r="18" spans="2:11" s="7" customFormat="1" ht="15.75" thickBot="1" x14ac:dyDescent="0.3"/>
    <row r="19" spans="2:11" hidden="1" x14ac:dyDescent="0.25"/>
    <row r="20" spans="2:11" ht="34.5" customHeight="1" thickBot="1" x14ac:dyDescent="0.3">
      <c r="B20" s="34" t="s">
        <v>2</v>
      </c>
      <c r="C20" s="35"/>
      <c r="E20" s="34" t="s">
        <v>7</v>
      </c>
      <c r="F20" s="36"/>
      <c r="H20" s="27" t="s">
        <v>21</v>
      </c>
      <c r="J20" s="39" t="s">
        <v>22</v>
      </c>
      <c r="K20" s="40"/>
    </row>
    <row r="21" spans="2:11" ht="24" customHeight="1" thickBot="1" x14ac:dyDescent="0.3">
      <c r="B21" s="3" t="s">
        <v>1</v>
      </c>
      <c r="C21" s="5">
        <f>C3</f>
        <v>908526</v>
      </c>
      <c r="E21" s="4" t="s">
        <v>5</v>
      </c>
      <c r="F21" s="10">
        <f>C5</f>
        <v>143.66999999999999</v>
      </c>
      <c r="H21" s="26">
        <f>F23*((1.00486755^C14)-1)/C16</f>
        <v>-22452236.506419476</v>
      </c>
      <c r="J21" s="41">
        <f>F23*((1.00486755^C15)-1)/(C16*(1.004867)^C15)</f>
        <v>-48012128.462758847</v>
      </c>
      <c r="K21" s="42"/>
    </row>
    <row r="22" spans="2:11" ht="30.75" thickBot="1" x14ac:dyDescent="0.3">
      <c r="B22" s="3" t="s">
        <v>0</v>
      </c>
      <c r="C22" s="6">
        <f>C21*1.25</f>
        <v>1135657.5</v>
      </c>
      <c r="E22" s="4" t="s">
        <v>6</v>
      </c>
      <c r="F22" s="10">
        <f>C6</f>
        <v>99.47</v>
      </c>
    </row>
    <row r="23" spans="2:11" ht="35.25" customHeight="1" thickBot="1" x14ac:dyDescent="0.3">
      <c r="B23" s="4" t="s">
        <v>27</v>
      </c>
      <c r="C23" s="29">
        <f>C4</f>
        <v>0.16250000000000001</v>
      </c>
      <c r="E23" s="11" t="s">
        <v>3</v>
      </c>
      <c r="F23" s="9">
        <f>C24*(F21/F22)</f>
        <v>-266547.5607375339</v>
      </c>
      <c r="H23" s="25">
        <f>H21+J21</f>
        <v>-70464364.969178319</v>
      </c>
    </row>
    <row r="24" spans="2:11" ht="23.25" customHeight="1" thickBot="1" x14ac:dyDescent="0.3">
      <c r="B24" s="11" t="s">
        <v>4</v>
      </c>
      <c r="C24" s="6">
        <f>C22*(-C23)</f>
        <v>-184544.34375</v>
      </c>
      <c r="G24" s="2"/>
      <c r="H24" s="2"/>
    </row>
    <row r="26" spans="2:11" x14ac:dyDescent="0.25">
      <c r="D26" s="2"/>
    </row>
    <row r="27" spans="2:11" x14ac:dyDescent="0.25">
      <c r="E27" s="1"/>
      <c r="I27" s="2"/>
    </row>
    <row r="28" spans="2:11" x14ac:dyDescent="0.25">
      <c r="C28" s="2"/>
    </row>
    <row r="30" spans="2:11" x14ac:dyDescent="0.25">
      <c r="E30" s="2"/>
    </row>
    <row r="31" spans="2:11" x14ac:dyDescent="0.25">
      <c r="E31" s="2"/>
    </row>
    <row r="32" spans="2:11" x14ac:dyDescent="0.25">
      <c r="E32" s="1"/>
    </row>
    <row r="33" spans="5:8" x14ac:dyDescent="0.25">
      <c r="E33" s="25"/>
    </row>
    <row r="35" spans="5:8" x14ac:dyDescent="0.25">
      <c r="F35" s="25"/>
    </row>
    <row r="36" spans="5:8" x14ac:dyDescent="0.25">
      <c r="E36" s="25"/>
    </row>
    <row r="37" spans="5:8" x14ac:dyDescent="0.25">
      <c r="H37" s="25"/>
    </row>
    <row r="39" spans="5:8" x14ac:dyDescent="0.25">
      <c r="F39" s="25">
        <f>F35*0.8</f>
        <v>0</v>
      </c>
    </row>
    <row r="41" spans="5:8" x14ac:dyDescent="0.25">
      <c r="H41" s="25">
        <f>H37*0.8</f>
        <v>0</v>
      </c>
    </row>
    <row r="46" spans="5:8" x14ac:dyDescent="0.25">
      <c r="H46" s="25">
        <f>H37*2</f>
        <v>0</v>
      </c>
    </row>
  </sheetData>
  <mergeCells count="5">
    <mergeCell ref="B20:C20"/>
    <mergeCell ref="E20:F20"/>
    <mergeCell ref="B2:C2"/>
    <mergeCell ref="J20:K20"/>
    <mergeCell ref="J21:K21"/>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Juan Carlos  Sanclemente</cp:lastModifiedBy>
  <cp:lastPrinted>2022-12-13T16:15:25Z</cp:lastPrinted>
  <dcterms:created xsi:type="dcterms:W3CDTF">2020-04-27T21:08:38Z</dcterms:created>
  <dcterms:modified xsi:type="dcterms:W3CDTF">2024-08-22T16:13:24Z</dcterms:modified>
</cp:coreProperties>
</file>