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F0864D6C-DDCC-43E8-957F-BAF0E2B60BCD}"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<sst xmlns="http://schemas.openxmlformats.org/spreadsheetml/2006/main" count="194" uniqueCount="153">
  <si>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</si>
  <si>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</si>
  <si>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11001310502620230009100</t>
  </si>
  <si>
    <t>Juzgado</t>
  </si>
  <si>
    <t>JUZGADO 26 LABORAL DEL CIRCUITO DE BOGOTA</t>
  </si>
  <si>
    <t>Demandado</t>
  </si>
  <si>
    <t>COLFONDOS Y OTRO</t>
  </si>
  <si>
    <t xml:space="preserve">Demandante </t>
  </si>
  <si>
    <t>JOSE ANTONIO MURILLO ESTUPIÑAN (C.C:91.239.411)</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</si>
  <si>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</si>
  <si>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</si>
  <si>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</si>
  <si>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</si>
  <si>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</si>
  <si>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</si>
  <si>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</si>
  <si>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</si>
  <si>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</si>
  <si>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</si>
  <si>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ANTONIO MURILLO ESTUPIÑAN (C.C:91.239.411) FUE TRASLADADO DEL RPM AL RAIS ADMINISTRADO POR COLFONDOS EN AGOSTO DE 1997 COMO QUIERA QUE RECIBIÓ EN SU PUESTO DE TRABAJO, VISITIA DE PROMOTOR DE DICHA AFP QUE LO INVITÓ A TRASLADARSE DE REGIMEN INDICANDO QUE EN EL RAIS SE PENSIONARÍA A CUALQUIER EDAD Y CON MESADA PENSIONAL SUPERIOR A LA DEL RPM, QUE EL ISS SE IBA A ACABAR Y QUE SOLO PODÍA RECUPERAR ESE DINERO TRASLADANDOSE AL RAIS. QUE FUE A TRAVÉS DE ENGAÑOS Y OMISIÓN DE INFORMACIÓN QUE SE INDUJO AL ACTOR A EFECTUAR EL ACTO DE TRASLADO. QUE CUANDO SE ENCONTRABA ADPORTAR DE PENSIONARSE, MEDIANTE COMUNICA 23/11/2022 LE PROYECTAN MESADA PENSIONAL DE 1592582 AL CUMPLIR LOS 62 AÑOS PERO NO LE INDICARON SI LE ERA MÁS CONVENIENTE SEGUIR O NO EN DICHO REGIMEN. QUE COLFONDOS FALTÓ A SU OBLIGACIÓN LEGAL DE BRINDAR INFORMACIÓN SUFICIENTE, OBJETIVA Y CLARA, NUNCA LE BRINDÓ INFORMACIÓN RESPECTO DE COMPARATIVA DE LOS REGIEMENES, NUNCA INFORMÓ QUE EL VALOR DE SU PENSIÓN EN EL RAIS IBA A DEPENDER DE SU EDAD, GRUPO FAMILIAR, VARIABLES ECONOMICAS DEL MERCADO, REDENCIÓN DEL BONO, EXPECTATIVA DE VIDA DE BENEFICIARIOS, ENTRE OTRAS. QUE EL 7/12/2022 SOLICITÓ INEFICACIA DE TRASLADO ANTE COLFONDOS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</si>
  <si>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</si>
  <si>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</si>
  <si>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</si>
  <si>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</si>
  <si>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</si>
  <si>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</si>
  <si>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</si>
  <si>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</si>
  <si>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</si>
  <si>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</si>
  <si>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</si>
  <si>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</si>
  <si>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</si>
  <si>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</si>
  <si>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</si>
  <si>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</si>
  <si>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</si>
  <si>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</si>
  <si>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</si>
  <si>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</si>
  <si>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</si>
  <si>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</si>
  <si>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</si>
  <si>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</si>
  <si>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</si>
  <si>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</si>
  <si>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</si>
  <si>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</si>
  <si>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</si>
  <si>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</si>
  <si>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</si>
  <si>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</si>
  <si>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</si>
  <si>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</si>
  <si>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</si>
  <si>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</si>
  <si>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</si>
  <si>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</si>
  <si>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</si>
  <si>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</si>
  <si>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</si>
  <si>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</si>
  <si>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</si>
  <si>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</si>
  <si>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</si>
  <si>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</si>
  <si>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</si>
  <si>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</si>
  <si>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</si>
  <si>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</si>
  <si>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</si>
  <si>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</si>
  <si>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</si>
  <si>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</si>
  <si>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</si>
  <si>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</si>
  <si>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</si>
  <si>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</si>
  <si>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</si>
  <si>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</si>
  <si>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</si>
  <si>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</si>
  <si>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</si>
  <si>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AJR1655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</si>
  <si>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</si>
  <si>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</si>
  <si>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</si>
  <si>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</si>
  <si>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</si>
  <si>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</si>
  <si>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</si>
  <si>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</si>
  <si>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</si>
  <si>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</si>
  <si>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</si>
  <si>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</si>
  <si>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</si>
  <si>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</si>
  <si>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</si>
  <si>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</si>
  <si>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</si>
  <si>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JOSE ANTONIO MURILLO ESTUPIÑAN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</si>
  <si>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</si>
  <si>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</si>
  <si>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</si>
  <si>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</si>
  <si>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</si>
  <si>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</si>
  <si>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</si>
  <si>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</si>
  <si>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</si>
  <si>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</si>
  <si>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</si>
  <si>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</si>
  <si>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</si>
  <si>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</si>
  <si>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</si>
  <si>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</si>
  <si>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</si>
  <si>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</si>
  <si>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</si>
  <si>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</si>
  <si>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</si>
  <si>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</si>
  <si>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</si>
  <si>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</si>
  <si>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</si>
  <si>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</si>
  <si>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</si>
  <si>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</si>
  <si>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</si>
  <si>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</si>
  <si>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</si>
  <si>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</si>
  <si>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</si>
  <si>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</si>
  <si>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</si>
  <si>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</si>
  <si>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</si>
  <si>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</si>
  <si>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</si>
  <si>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</si>
  <si>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</si>
  <si>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</si>
  <si>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</si>
  <si>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</si>
  <si>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</si>
  <si>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</si>
  <si>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</si>
  <si>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</si>
  <si>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</si>
  <si>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</si>
  <si>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15/2/2024 (notificacion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</si>
</sst>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1" xfId="0" applyBorder="1" applyAlignment="1" applyProtection="1">
      <alignment horizontal="center"/>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0]" xfId="1" builtinId="7"/>
    <cellStyle name="Moneda [0] 2" xfId="3" xr:uid="{83D3EBB5-9A46-41AA-A59A-FE1A5924E35C}"/>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31" sqref="B3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53" t="s">
        <v>8</v>
      </c>
      <c r="C5" s="54"/>
    </row>
    <row r="6" spans="1:3" x14ac:dyDescent="0.25">
      <c r="A6" s="5" t="s">
        <v>9</v>
      </c>
      <c r="B6" s="36" t="s">
        <v>10</v>
      </c>
      <c r="C6" s="36"/>
    </row>
    <row r="7" spans="1:3" x14ac:dyDescent="0.25">
      <c r="A7" s="5" t="s">
        <v>11</v>
      </c>
      <c r="B7" s="36" t="s">
        <v>12</v>
      </c>
      <c r="C7" s="36"/>
    </row>
    <row r="8" spans="1:3" x14ac:dyDescent="0.25">
      <c r="A8" s="5" t="s">
        <v>13</v>
      </c>
      <c r="B8" s="46">
        <v>35704</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45152</v>
      </c>
      <c r="C27" s="39"/>
    </row>
    <row r="28" spans="1:3" x14ac:dyDescent="0.25">
      <c r="A28" s="5" t="s">
        <v>35</v>
      </c>
      <c r="B28" s="35" t="s">
        <v>152</v>
      </c>
      <c r="C28" s="35"/>
    </row>
    <row r="29" spans="1:3" x14ac:dyDescent="0.25">
      <c r="A29" s="5" t="s">
        <v>36</v>
      </c>
      <c r="B29" s="35">
        <v>45351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37</v>
      </c>
      <c r="B1" s="65"/>
      <c r="C1" s="65"/>
    </row>
    <row r="2" spans="1:3" x14ac:dyDescent="0.25">
      <c r="A2" s="13" t="s">
        <v>38</v>
      </c>
      <c r="B2" s="66" t="s">
        <v>39</v>
      </c>
      <c r="C2" s="67"/>
    </row>
    <row r="3" spans="1:3" x14ac:dyDescent="0.25">
      <c r="A3" s="5" t="s">
        <v>1</v>
      </c>
      <c r="B3" s="36" t="str">
        <f>'GENERALES NOTA 322'!B2:C2</f>
        <v>11001310502620230009100</v>
      </c>
      <c r="C3" s="36"/>
    </row>
    <row r="4" spans="1:3" x14ac:dyDescent="0.25">
      <c r="A4" s="5" t="s">
        <v>3</v>
      </c>
      <c r="B4" s="36" t="str">
        <f>'GENERALES NOTA 322'!B3:C3</f>
        <v>JUZGADO 26 LABORAL DEL CIRCUITO DE BOGOTA</v>
      </c>
      <c r="C4" s="36"/>
    </row>
    <row r="5" spans="1:3" x14ac:dyDescent="0.25">
      <c r="A5" s="5" t="s">
        <v>5</v>
      </c>
      <c r="B5" s="36" t="str">
        <f>'GENERALES NOTA 322'!B4:C4</f>
        <v>COLFONDOS Y OTRO</v>
      </c>
      <c r="C5" s="36"/>
    </row>
    <row r="6" spans="1:3" x14ac:dyDescent="0.25">
      <c r="A6" s="5" t="s">
        <v>7</v>
      </c>
      <c r="B6" s="36" t="str">
        <f>'GENERALES NOTA 322'!B5:C5</f>
        <v>JOSE ANTONIO MURILLO ESTUPIÑAN (C.C:91.239.411)</v>
      </c>
      <c r="C6" s="36"/>
    </row>
    <row r="7" spans="1:3" x14ac:dyDescent="0.25">
      <c r="A7" s="5" t="s">
        <v>9</v>
      </c>
      <c r="B7" s="36" t="str">
        <f>'GENERALES NOTA 322'!B6:C6</f>
        <v>LLAMADA EN GARANTIA</v>
      </c>
      <c r="C7" s="36"/>
    </row>
    <row r="8" spans="1:3" x14ac:dyDescent="0.25">
      <c r="A8" s="13" t="s">
        <v>40</v>
      </c>
      <c r="B8" s="36"/>
      <c r="C8" s="36"/>
    </row>
    <row r="9" spans="1:3" x14ac:dyDescent="0.25">
      <c r="A9" s="13" t="s">
        <v>16</v>
      </c>
      <c r="B9" s="36"/>
      <c r="C9" s="36"/>
    </row>
    <row r="10" spans="1:3" x14ac:dyDescent="0.25">
      <c r="A10" s="13" t="s">
        <v>41</v>
      </c>
      <c r="B10" s="66"/>
      <c r="C10" s="68"/>
    </row>
    <row r="11" spans="1:3" x14ac:dyDescent="0.25">
      <c r="A11" s="13" t="s">
        <v>42</v>
      </c>
      <c r="B11" s="66"/>
      <c r="C11" s="67"/>
    </row>
    <row r="12" spans="1:3" x14ac:dyDescent="0.25">
      <c r="A12" s="13" t="s">
        <v>43</v>
      </c>
      <c r="B12" s="53"/>
      <c r="C12" s="54"/>
    </row>
    <row r="13" spans="1:3" x14ac:dyDescent="0.25">
      <c r="A13" s="13" t="s">
        <v>44</v>
      </c>
      <c r="B13" s="36"/>
      <c r="C13" s="36"/>
    </row>
    <row r="14" spans="1:3" x14ac:dyDescent="0.25">
      <c r="A14" s="13" t="s">
        <v>45</v>
      </c>
      <c r="B14" s="36"/>
      <c r="C14" s="36"/>
    </row>
    <row r="15" spans="1:3" x14ac:dyDescent="0.25">
      <c r="A15" s="13" t="s">
        <v>46</v>
      </c>
      <c r="B15" s="36"/>
      <c r="C15" s="36"/>
    </row>
    <row r="16" spans="1:3" x14ac:dyDescent="0.25">
      <c r="A16" s="63" t="s">
        <v>47</v>
      </c>
      <c r="B16" s="36"/>
      <c r="C16" s="36"/>
    </row>
    <row r="17" spans="1:3" x14ac:dyDescent="0.25">
      <c r="A17" s="64"/>
      <c r="B17" s="9" t="s">
        <v>48</v>
      </c>
      <c r="C17" s="10" t="s">
        <v>49</v>
      </c>
    </row>
    <row r="18" spans="1:3" x14ac:dyDescent="0.25">
      <c r="A18" s="64"/>
      <c r="B18" s="11"/>
      <c r="C18" s="11"/>
    </row>
    <row r="19" spans="1:3" x14ac:dyDescent="0.25">
      <c r="A19" s="64"/>
      <c r="B19" s="11"/>
      <c r="C19" s="11"/>
    </row>
    <row r="20" spans="1:3" x14ac:dyDescent="0.25">
      <c r="A20" s="64"/>
      <c r="B20" s="11"/>
      <c r="C20" s="11"/>
    </row>
    <row r="21" spans="1:3" x14ac:dyDescent="0.25">
      <c r="A21" s="13" t="s">
        <v>50</v>
      </c>
      <c r="B21" s="36"/>
      <c r="C21" s="36"/>
    </row>
    <row r="22" spans="1:3" x14ac:dyDescent="0.25">
      <c r="A22" s="13" t="s">
        <v>51</v>
      </c>
      <c r="B22" s="53"/>
      <c r="C22" s="54"/>
    </row>
    <row r="23" spans="1:3" x14ac:dyDescent="0.25">
      <c r="A23" s="13" t="s">
        <v>52</v>
      </c>
      <c r="B23" s="36"/>
      <c r="C23" s="36"/>
    </row>
    <row r="24" spans="1:3" x14ac:dyDescent="0.25">
      <c r="A24" s="13" t="s">
        <v>53</v>
      </c>
      <c r="B24" s="36"/>
      <c r="C24" s="36"/>
    </row>
    <row r="25" spans="1:3" x14ac:dyDescent="0.25">
      <c r="A25" s="13" t="s">
        <v>54</v>
      </c>
      <c r="B25" s="36"/>
      <c r="C25" s="36"/>
    </row>
    <row r="26" spans="1:3" x14ac:dyDescent="0.25">
      <c r="A26" s="12" t="s">
        <v>55</v>
      </c>
      <c r="B26" s="36"/>
      <c r="C26" s="36"/>
    </row>
    <row r="27" spans="1:3" x14ac:dyDescent="0.25">
      <c r="A27" s="62" t="s">
        <v>56</v>
      </c>
      <c r="B27" s="62"/>
      <c r="C27" s="62"/>
    </row>
    <row r="28" spans="1:3" ht="14.45" customHeight="1" x14ac:dyDescent="0.25">
      <c r="A28" s="57" t="s">
        <v>57</v>
      </c>
      <c r="B28" s="58"/>
      <c r="C28" s="31"/>
    </row>
    <row r="29" spans="1:3" ht="14.45" customHeight="1" x14ac:dyDescent="0.25">
      <c r="A29" s="59" t="s">
        <v>58</v>
      </c>
      <c r="B29" s="60"/>
      <c r="C29" s="31"/>
    </row>
    <row r="30" spans="1:3" ht="14.45" customHeight="1" x14ac:dyDescent="0.25">
      <c r="A30" s="59" t="s">
        <v>59</v>
      </c>
      <c r="B30" s="60"/>
      <c r="C30" s="32"/>
    </row>
    <row r="31" spans="1:3" ht="14.45" customHeight="1" x14ac:dyDescent="0.25">
      <c r="A31" s="59" t="s">
        <v>60</v>
      </c>
      <c r="B31" s="60"/>
      <c r="C31" s="31"/>
    </row>
    <row r="32" spans="1:3" x14ac:dyDescent="0.25">
      <c r="A32" s="59" t="s">
        <v>61</v>
      </c>
      <c r="B32" s="60"/>
      <c r="C32" s="31"/>
    </row>
    <row r="33" spans="1:3" ht="14.45" customHeight="1" x14ac:dyDescent="0.25">
      <c r="A33" s="59" t="s">
        <v>62</v>
      </c>
      <c r="B33" s="60"/>
      <c r="C33" s="31"/>
    </row>
    <row r="34" spans="1:3" ht="14.45" customHeight="1" x14ac:dyDescent="0.25">
      <c r="A34" s="59" t="s">
        <v>63</v>
      </c>
      <c r="B34" s="60"/>
      <c r="C34" s="33"/>
    </row>
    <row r="35" spans="1:3" x14ac:dyDescent="0.25">
      <c r="A35" s="57" t="s">
        <v>64</v>
      </c>
      <c r="B35" s="58"/>
      <c r="C35" s="34"/>
    </row>
    <row r="36" spans="1:3" x14ac:dyDescent="0.25">
      <c r="A36" s="61" t="s">
        <v>65</v>
      </c>
      <c r="B36" s="61"/>
      <c r="C36" s="61"/>
    </row>
    <row r="37" spans="1:3" x14ac:dyDescent="0.25">
      <c r="A37" s="55" t="s">
        <v>66</v>
      </c>
      <c r="B37" s="55"/>
      <c r="C37" s="11"/>
    </row>
    <row r="38" spans="1:3" x14ac:dyDescent="0.25">
      <c r="A38" s="55" t="s">
        <v>67</v>
      </c>
      <c r="B38" s="55"/>
      <c r="C38" s="11"/>
    </row>
    <row r="39" spans="1:3" x14ac:dyDescent="0.25">
      <c r="A39" s="55" t="s">
        <v>68</v>
      </c>
      <c r="B39" s="55"/>
      <c r="C39" s="11"/>
    </row>
    <row r="40" spans="1:3" x14ac:dyDescent="0.25">
      <c r="A40" s="55" t="s">
        <v>69</v>
      </c>
      <c r="B40" s="55"/>
      <c r="C40" s="11"/>
    </row>
    <row r="41" spans="1:3" x14ac:dyDescent="0.25">
      <c r="A41" s="55" t="s">
        <v>70</v>
      </c>
      <c r="B41" s="55"/>
      <c r="C41" s="11"/>
    </row>
    <row r="42" spans="1:3" x14ac:dyDescent="0.25">
      <c r="A42" s="55" t="s">
        <v>71</v>
      </c>
      <c r="B42" s="55"/>
      <c r="C42" s="11"/>
    </row>
    <row r="43" spans="1:3" x14ac:dyDescent="0.25">
      <c r="A43" s="55" t="s">
        <v>72</v>
      </c>
      <c r="B43" s="55"/>
      <c r="C43" s="11"/>
    </row>
    <row r="44" spans="1:3" x14ac:dyDescent="0.25">
      <c r="A44" s="55" t="s">
        <v>73</v>
      </c>
      <c r="B44" s="55"/>
      <c r="C44" s="11"/>
    </row>
    <row r="45" spans="1:3" x14ac:dyDescent="0.25">
      <c r="A45" s="55" t="s">
        <v>74</v>
      </c>
      <c r="B45" s="55"/>
      <c r="C45" s="11"/>
    </row>
    <row r="46" spans="1:3" x14ac:dyDescent="0.25">
      <c r="A46" s="55" t="s">
        <v>75</v>
      </c>
      <c r="B46" s="55"/>
      <c r="C46" s="11"/>
    </row>
    <row r="47" spans="1:3" x14ac:dyDescent="0.25">
      <c r="A47" s="55" t="s">
        <v>76</v>
      </c>
      <c r="B47" s="55"/>
      <c r="C47" s="11"/>
    </row>
    <row r="48" spans="1:3" x14ac:dyDescent="0.25">
      <c r="A48" s="55" t="s">
        <v>77</v>
      </c>
      <c r="B48" s="55"/>
      <c r="C48" s="11"/>
    </row>
    <row r="49" spans="1:3" x14ac:dyDescent="0.25">
      <c r="A49" s="55" t="s">
        <v>78</v>
      </c>
      <c r="B49" s="55"/>
      <c r="C49" s="11"/>
    </row>
    <row r="50" spans="1:3" x14ac:dyDescent="0.25">
      <c r="A50" s="55" t="s">
        <v>79</v>
      </c>
      <c r="B50" s="55"/>
      <c r="C50" s="11"/>
    </row>
    <row r="51" spans="1:3" x14ac:dyDescent="0.25">
      <c r="A51" s="55" t="s">
        <v>80</v>
      </c>
      <c r="B51" s="55"/>
      <c r="C51" s="11"/>
    </row>
    <row r="52" spans="1:3" x14ac:dyDescent="0.25">
      <c r="A52" s="55" t="s">
        <v>81</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82</v>
      </c>
      <c r="B1" s="65"/>
      <c r="C1" s="65"/>
    </row>
    <row r="2" spans="1:6" x14ac:dyDescent="0.25">
      <c r="A2" s="20" t="s">
        <v>38</v>
      </c>
      <c r="B2" s="75" t="s">
        <v>83</v>
      </c>
      <c r="C2" s="76"/>
    </row>
    <row r="3" spans="1:6" x14ac:dyDescent="0.25">
      <c r="A3" s="21" t="s">
        <v>1</v>
      </c>
      <c r="B3" s="77" t="str">
        <f>'GENERALES NOTA 322'!B2:C2</f>
        <v>11001310502620230009100</v>
      </c>
      <c r="C3" s="77"/>
    </row>
    <row r="4" spans="1:6" x14ac:dyDescent="0.25">
      <c r="A4" s="21" t="s">
        <v>3</v>
      </c>
      <c r="B4" s="77" t="str">
        <f>'GENERALES NOTA 322'!B3:C3</f>
        <v>JUZGADO 26 LABORAL DEL CIRCUITO DE BOGOTA</v>
      </c>
      <c r="C4" s="77"/>
    </row>
    <row r="5" spans="1:6" x14ac:dyDescent="0.25">
      <c r="A5" s="21" t="s">
        <v>5</v>
      </c>
      <c r="B5" s="77" t="str">
        <f>'GENERALES NOTA 322'!B4:C4</f>
        <v>COLFONDOS Y OTRO</v>
      </c>
      <c r="C5" s="77"/>
    </row>
    <row r="6" spans="1:6" ht="14.45" customHeight="1" x14ac:dyDescent="0.25">
      <c r="A6" s="21" t="s">
        <v>7</v>
      </c>
      <c r="B6" s="77" t="str">
        <f>'GENERALES NOTA 322'!B5:C5</f>
        <v>JOSE ANTONIO MURILLO ESTUPIÑAN (C.C:91.239.411)</v>
      </c>
      <c r="C6" s="77"/>
    </row>
    <row r="7" spans="1:6" x14ac:dyDescent="0.25">
      <c r="A7" s="21" t="s">
        <v>9</v>
      </c>
      <c r="B7" s="77" t="str">
        <f>'GENERALES NOTA 322'!B6:C6</f>
        <v>LLAMADA EN GARANTIA</v>
      </c>
      <c r="C7" s="77"/>
    </row>
    <row r="8" spans="1:6" ht="30" x14ac:dyDescent="0.25">
      <c r="A8" s="21" t="s">
        <v>20</v>
      </c>
      <c r="B8" s="73" t="str">
        <f>'GENERALES NOTA 322'!B15:C15</f>
        <v>NO ES POSIBLE CUANTIFICAR LAS PRETENSIONES DE LA DEMANDA EN ATENCIÓN A LA NATURALEZA DEL PROCESO.</v>
      </c>
      <c r="C8" s="74"/>
    </row>
    <row r="9" spans="1:6" x14ac:dyDescent="0.25">
      <c r="A9" s="78" t="s">
        <v>22</v>
      </c>
      <c r="B9" s="79" t="s">
        <v>23</v>
      </c>
      <c r="C9" s="80"/>
    </row>
    <row r="10" spans="1:6" x14ac:dyDescent="0.25">
      <c r="A10" s="78"/>
      <c r="B10" s="22" t="s">
        <v>24</v>
      </c>
      <c r="C10" s="19">
        <f>'GENERALES NOTA 322'!C17</f>
        <v>0</v>
      </c>
    </row>
    <row r="11" spans="1:6" x14ac:dyDescent="0.25">
      <c r="A11" s="78"/>
      <c r="B11" s="22" t="s">
        <v>25</v>
      </c>
      <c r="C11" s="19">
        <f>'GENERALES NOTA 322'!C18</f>
        <v>0</v>
      </c>
    </row>
    <row r="12" spans="1:6" x14ac:dyDescent="0.25">
      <c r="A12" s="78"/>
      <c r="B12" s="79"/>
      <c r="C12" s="80"/>
    </row>
    <row r="13" spans="1:6" x14ac:dyDescent="0.25">
      <c r="A13" s="78"/>
      <c r="B13" s="22" t="s">
        <v>84</v>
      </c>
      <c r="C13" s="24"/>
    </row>
    <row r="14" spans="1:6" x14ac:dyDescent="0.25">
      <c r="A14" s="78"/>
      <c r="B14" s="22" t="s">
        <v>85</v>
      </c>
      <c r="C14" s="24"/>
      <c r="E14" t="s">
        <v>86</v>
      </c>
      <c r="F14" s="17">
        <v>0.7</v>
      </c>
    </row>
    <row r="15" spans="1:6" x14ac:dyDescent="0.25">
      <c r="A15" s="23" t="s">
        <v>87</v>
      </c>
      <c r="B15" s="75" t="s">
        <v>88</v>
      </c>
      <c r="C15" s="76"/>
    </row>
    <row r="16" spans="1:6" ht="15" customHeight="1" x14ac:dyDescent="0.25">
      <c r="A16" s="21" t="s">
        <v>89</v>
      </c>
      <c r="B16" s="81" t="s">
        <v>90</v>
      </c>
      <c r="C16" s="82"/>
    </row>
    <row r="17" spans="1:3" ht="28.5" customHeight="1" x14ac:dyDescent="0.25">
      <c r="A17" s="14" t="s">
        <v>91</v>
      </c>
      <c r="B17" s="71">
        <f>((C19+C20+C22+C23)-C26)*C25*C27</f>
        <v>0</v>
      </c>
      <c r="C17" s="71"/>
    </row>
    <row r="18" spans="1:3" x14ac:dyDescent="0.25">
      <c r="A18" s="23" t="s">
        <v>92</v>
      </c>
      <c r="B18" s="69" t="s">
        <v>23</v>
      </c>
      <c r="C18" s="70"/>
    </row>
    <row r="19" spans="1:3" x14ac:dyDescent="0.25">
      <c r="A19" s="83"/>
      <c r="B19" s="22" t="s">
        <v>24</v>
      </c>
      <c r="C19" s="19"/>
    </row>
    <row r="20" spans="1:3" x14ac:dyDescent="0.25">
      <c r="A20" s="84"/>
      <c r="B20" s="22" t="s">
        <v>25</v>
      </c>
      <c r="C20" s="19">
        <v>0</v>
      </c>
    </row>
    <row r="21" spans="1:3" x14ac:dyDescent="0.25">
      <c r="A21" s="84"/>
      <c r="B21" s="79" t="s">
        <v>26</v>
      </c>
      <c r="C21" s="80"/>
    </row>
    <row r="22" spans="1:3" x14ac:dyDescent="0.25">
      <c r="A22" s="84"/>
      <c r="B22" s="22" t="s">
        <v>84</v>
      </c>
      <c r="C22" s="19">
        <v>0</v>
      </c>
    </row>
    <row r="23" spans="1:3" ht="45" x14ac:dyDescent="0.25">
      <c r="A23" s="84"/>
      <c r="B23" s="22" t="s">
        <v>93</v>
      </c>
      <c r="C23" s="19">
        <v>0</v>
      </c>
    </row>
    <row r="24" spans="1:3" x14ac:dyDescent="0.25">
      <c r="A24" s="84"/>
      <c r="B24" s="79" t="s">
        <v>94</v>
      </c>
      <c r="C24" s="80"/>
    </row>
    <row r="25" spans="1:3" x14ac:dyDescent="0.25">
      <c r="A25" s="25"/>
      <c r="B25" s="22" t="s">
        <v>95</v>
      </c>
      <c r="C25" s="26">
        <v>1</v>
      </c>
    </row>
    <row r="26" spans="1:3" x14ac:dyDescent="0.25">
      <c r="A26" s="27"/>
      <c r="B26" s="22" t="s">
        <v>42</v>
      </c>
      <c r="C26" s="28">
        <v>0</v>
      </c>
    </row>
    <row r="27" spans="1:3" x14ac:dyDescent="0.25">
      <c r="A27" s="27"/>
      <c r="B27" s="22" t="s">
        <v>96</v>
      </c>
      <c r="C27" s="26">
        <v>1</v>
      </c>
    </row>
    <row r="28" spans="1:3" x14ac:dyDescent="0.25">
      <c r="A28" s="18" t="s">
        <v>97</v>
      </c>
      <c r="B28" s="71">
        <f>IFERROR(B17*(VLOOKUP(B15,Hoja2!$G$1:$H$6,2,0)),16666)</f>
        <v>16666</v>
      </c>
      <c r="C28" s="71"/>
    </row>
    <row r="29" spans="1:3" ht="30" x14ac:dyDescent="0.25">
      <c r="A29" s="21" t="s">
        <v>98</v>
      </c>
      <c r="B29" s="85" t="s">
        <v>99</v>
      </c>
      <c r="C29" s="86"/>
    </row>
    <row r="30" spans="1:3" ht="30" x14ac:dyDescent="0.25">
      <c r="A30" s="21" t="s">
        <v>100</v>
      </c>
      <c r="B30" s="87" t="s">
        <v>101</v>
      </c>
      <c r="C30" s="88"/>
    </row>
    <row r="31" spans="1:3" ht="18.75" x14ac:dyDescent="0.25">
      <c r="A31" s="29" t="s">
        <v>102</v>
      </c>
      <c r="B31" s="29"/>
      <c r="C31" s="29"/>
    </row>
    <row r="32" spans="1:3" x14ac:dyDescent="0.25">
      <c r="A32" s="30" t="s">
        <v>103</v>
      </c>
      <c r="B32" s="72"/>
      <c r="C32" s="72"/>
    </row>
    <row r="33" spans="1:3" x14ac:dyDescent="0.25">
      <c r="A33" s="30" t="s">
        <v>104</v>
      </c>
      <c r="B33" s="72"/>
      <c r="C33" s="72"/>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29:C29"/>
    <mergeCell ref="B30:C30"/>
    <mergeCell ref="B18:C18"/>
    <mergeCell ref="B17:C17"/>
    <mergeCell ref="B32:C32"/>
    <mergeCell ref="A1:C1"/>
    <mergeCell ref="B8:C8"/>
    <mergeCell ref="B15:C15"/>
    <mergeCell ref="B2:C2"/>
    <mergeCell ref="B3:C3"/>
    <mergeCell ref="B4:C4"/>
    <mergeCell ref="B5:C5"/>
    <mergeCell ref="B6:C6"/>
    <mergeCell ref="B7:C7"/>
    <mergeCell ref="A9:A14"/>
    <mergeCell ref="B9:C9"/>
    <mergeCell ref="B12:C12"/>
    <mergeCell ref="B16:C16"/>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38</v>
      </c>
      <c r="B2" s="66" t="str">
        <f>'[2]AUTOS NOTA 321'!B2:C2</f>
        <v xml:space="preserve">SINIESTRO   LEGIS </v>
      </c>
      <c r="C2" s="67"/>
    </row>
    <row r="3" spans="1:3" ht="15.95" customHeight="1" x14ac:dyDescent="0.25">
      <c r="A3" s="5" t="s">
        <v>1</v>
      </c>
      <c r="B3" s="36" t="str">
        <f>'GENERALES NOTA 322'!B2:C2</f>
        <v>11001310502620230009100</v>
      </c>
      <c r="C3" s="36"/>
    </row>
    <row r="4" spans="1:3" x14ac:dyDescent="0.25">
      <c r="A4" s="5" t="s">
        <v>3</v>
      </c>
      <c r="B4" s="36" t="str">
        <f>'GENERALES NOTA 322'!B3:C3</f>
        <v>JUZGADO 26 LABORAL DEL CIRCUITO DE BOGOTA</v>
      </c>
      <c r="C4" s="36"/>
    </row>
    <row r="5" spans="1:3" ht="29.1" customHeight="1" x14ac:dyDescent="0.25">
      <c r="A5" s="5" t="s">
        <v>5</v>
      </c>
      <c r="B5" s="36" t="str">
        <f>'GENERALES NOTA 322'!B4:C4</f>
        <v>COLFONDOS Y OTRO</v>
      </c>
      <c r="C5" s="36"/>
    </row>
    <row r="6" spans="1:3" x14ac:dyDescent="0.25">
      <c r="A6" s="5" t="s">
        <v>7</v>
      </c>
      <c r="B6" s="36" t="str">
        <f>'GENERALES NOTA 322'!B5:C5</f>
        <v>JOSE ANTONIO MURILLO ESTUPIÑAN (C.C:91.239.411)</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92</v>
      </c>
      <c r="B9" s="89"/>
      <c r="C9" s="89"/>
    </row>
    <row r="10" spans="1:3" x14ac:dyDescent="0.25">
      <c r="A10" s="15" t="s">
        <v>107</v>
      </c>
      <c r="B10" s="36"/>
      <c r="C10" s="36"/>
    </row>
    <row r="11" spans="1:3" ht="30" x14ac:dyDescent="0.25">
      <c r="A11" s="15" t="s">
        <v>108</v>
      </c>
      <c r="B11" s="90"/>
      <c r="C11" s="56"/>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116</v>
      </c>
      <c r="C1" s="8" t="s">
        <v>47</v>
      </c>
      <c r="D1" s="8" t="s">
        <v>51</v>
      </c>
      <c r="E1" s="3" t="s">
        <v>52</v>
      </c>
      <c r="F1" s="2" t="s">
        <v>86</v>
      </c>
      <c r="G1" s="2" t="s">
        <v>117</v>
      </c>
      <c r="H1" s="4">
        <v>0.7</v>
      </c>
      <c r="I1" t="s">
        <v>118</v>
      </c>
      <c r="J1" t="s">
        <v>119</v>
      </c>
      <c r="L1" t="s">
        <v>10</v>
      </c>
    </row>
    <row r="2" spans="1:12" x14ac:dyDescent="0.25">
      <c r="A2" t="s">
        <v>120</v>
      </c>
      <c r="B2" t="s">
        <v>115</v>
      </c>
      <c r="C2" t="s">
        <v>121</v>
      </c>
      <c r="D2" s="2" t="s">
        <v>122</v>
      </c>
      <c r="E2" s="1" t="s">
        <v>123</v>
      </c>
      <c r="F2" s="2" t="s">
        <v>88</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88</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2024-02-29T15:55:18Z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