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f3bdf2b4801928ac/Escritorio/G HERRERA ABOGADOS Y ASOCIADOS/RESPONSABILIDAD DE SUSTANCIACIÓN/2. CIVIL/2023-00225 - ASALIA STELLA SANCHEZ SANCHEZ - BBVA SEGUROS DE VIDA/"/>
    </mc:Choice>
  </mc:AlternateContent>
  <xr:revisionPtr revIDLastSave="21" documentId="8_{EC8F7432-4BFB-4F58-83D5-145B18E90CCD}" xr6:coauthVersionLast="47" xr6:coauthVersionMax="47" xr10:uidLastSave="{4D588A54-5372-4B89-9B98-C7C1ADF119A7}"/>
  <bookViews>
    <workbookView xWindow="9816" yWindow="36" windowWidth="13392" windowHeight="122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19" i="1"/>
  <c r="I19" i="1" s="1"/>
  <c r="G19" i="1"/>
  <c r="E19" i="1"/>
  <c r="G18" i="1"/>
  <c r="H18" i="1" s="1"/>
  <c r="E18" i="1"/>
  <c r="I18" i="1" l="1"/>
  <c r="G17" i="1"/>
  <c r="H17" i="1" s="1"/>
  <c r="E17" i="1"/>
  <c r="G16" i="1"/>
  <c r="H16" i="1" s="1"/>
  <c r="E16" i="1"/>
  <c r="G15" i="1"/>
  <c r="H15" i="1" s="1"/>
  <c r="E15" i="1"/>
  <c r="G14" i="1"/>
  <c r="H14" i="1" s="1"/>
  <c r="E14" i="1"/>
  <c r="G13" i="1"/>
  <c r="H13" i="1" s="1"/>
  <c r="E13" i="1"/>
  <c r="I17" i="1" l="1"/>
  <c r="I13" i="1"/>
  <c r="I15" i="1"/>
  <c r="I14" i="1"/>
  <c r="I16" i="1"/>
  <c r="I21" i="1"/>
  <c r="G20" i="1"/>
  <c r="H20" i="1" s="1"/>
  <c r="G12" i="1"/>
  <c r="H12" i="1" s="1"/>
  <c r="E20" i="1"/>
  <c r="E12" i="1"/>
  <c r="I20" i="1" l="1"/>
  <c r="I12" i="1"/>
  <c r="G11" i="1"/>
  <c r="H11" i="1" s="1"/>
  <c r="E11" i="1"/>
  <c r="I11" i="1" l="1"/>
  <c r="G10" i="1"/>
  <c r="H10" i="1" s="1"/>
  <c r="E10" i="1"/>
  <c r="G9" i="1"/>
  <c r="H9" i="1" s="1"/>
  <c r="E9" i="1"/>
  <c r="G8" i="1"/>
  <c r="H8" i="1" s="1"/>
  <c r="E8" i="1"/>
  <c r="I9" i="1" l="1"/>
  <c r="I10" i="1"/>
  <c r="I8" i="1"/>
  <c r="G7" i="1"/>
  <c r="H7" i="1" s="1"/>
  <c r="G6" i="1"/>
  <c r="H6" i="1" s="1"/>
  <c r="E7" i="1"/>
  <c r="E6" i="1"/>
  <c r="I6" i="1" l="1"/>
  <c r="I7" i="1"/>
  <c r="G5" i="1"/>
  <c r="H5" i="1" s="1"/>
  <c r="E5" i="1"/>
  <c r="I5" i="1" l="1"/>
  <c r="I23" i="1" l="1"/>
</calcChain>
</file>

<file path=xl/sharedStrings.xml><?xml version="1.0" encoding="utf-8"?>
<sst xmlns="http://schemas.openxmlformats.org/spreadsheetml/2006/main" count="13" uniqueCount="12">
  <si>
    <t>LIQUIDACIÓN DE CRÉDITO</t>
  </si>
  <si>
    <t>INTERESES DE MORA</t>
  </si>
  <si>
    <t>DÍAS</t>
  </si>
  <si>
    <t>TASA DE INTERÉS MORATORIO Efectivo anual*</t>
  </si>
  <si>
    <t>TASA DE INTERÉS MORATORIO Efectivo mensual*</t>
  </si>
  <si>
    <t>TASA DE INTERÉS MORATORIO Efectiva diaria*</t>
  </si>
  <si>
    <t>VALOR DE INTERÉS MORATORIO</t>
  </si>
  <si>
    <t>DESDE</t>
  </si>
  <si>
    <t>HASTA</t>
  </si>
  <si>
    <t>CAPITAL</t>
  </si>
  <si>
    <t>INTERÉS MORATORIO GENERADO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</si>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</sst>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#,##0\ _€"/>
    <numFmt numFmtId="166" formatCode="_-[$$-240A]\ * #,##0_-;\-[$$-240A]\ * #,##0_-;_-[$$-240A]\ * &quot;-&quot;??_-;_-@_-"/>
    <numFmt numFmtId="167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3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166" fontId="4" fillId="0" borderId="3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0" fontId="4" fillId="0" borderId="3" xfId="2" applyNumberFormat="1" applyFont="1" applyFill="1" applyBorder="1" applyAlignment="1">
      <alignment horizontal="center" vertical="center"/>
    </xf>
    <xf numFmtId="167" fontId="4" fillId="0" borderId="3" xfId="2" applyNumberFormat="1" applyFont="1" applyFill="1" applyBorder="1" applyAlignment="1">
      <alignment horizontal="center" vertical="center"/>
    </xf>
    <xf numFmtId="165" fontId="4" fillId="0" borderId="0" xfId="1" applyNumberFormat="1" applyFont="1" applyBorder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166" fontId="4" fillId="0" borderId="4" xfId="1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/>
    </xf>
    <xf numFmtId="167" fontId="4" fillId="0" borderId="8" xfId="2" applyNumberFormat="1" applyFont="1" applyFill="1" applyBorder="1" applyAlignment="1">
      <alignment horizontal="center" vertical="center"/>
    </xf>
    <xf numFmtId="44" fontId="4" fillId="0" borderId="3" xfId="1" applyFont="1" applyBorder="1" applyAlignment="1">
      <alignment horizontal="center" vertical="center"/>
    </xf>
    <xf numFmtId="166" fontId="0" fillId="0" borderId="0" xfId="0" applyNumberFormat="1"/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78"/>
  <sheetViews>
    <sheetView tabSelected="1" topLeftCell="C1" zoomScaleNormal="100" workbookViewId="0">
      <selection activeCell="E22" sqref="E22:H22"/>
    </sheetView>
  </sheetViews>
  <sheetFormatPr baseColWidth="10" defaultRowHeight="14.4" x14ac:dyDescent="0.3"/>
  <cols>
    <col min="2" max="2" width="18" bestFit="1" customWidth="1"/>
    <col min="6" max="6" width="16.6640625" customWidth="1"/>
    <col min="7" max="7" width="15.88671875" customWidth="1"/>
    <col min="8" max="8" width="16.33203125" customWidth="1"/>
    <col min="9" max="9" width="19.6640625" customWidth="1"/>
  </cols>
  <sheetData>
    <row r="1" spans="2:9" x14ac:dyDescent="0.3">
      <c r="B1" s="26" t="s">
        <v>0</v>
      </c>
      <c r="C1" s="26"/>
      <c r="D1" s="26"/>
      <c r="E1" s="26"/>
      <c r="F1" s="26"/>
      <c r="G1" s="26"/>
      <c r="H1" s="26"/>
      <c r="I1" s="26"/>
    </row>
    <row r="2" spans="2:9" ht="15" thickBot="1" x14ac:dyDescent="0.35">
      <c r="B2" s="27"/>
      <c r="C2" s="28"/>
      <c r="D2" s="28"/>
      <c r="E2" s="28"/>
      <c r="F2" s="28"/>
      <c r="G2" s="28"/>
      <c r="H2" s="28"/>
      <c r="I2" s="28"/>
    </row>
    <row r="3" spans="2:9" ht="26.4" customHeight="1" thickBot="1" x14ac:dyDescent="0.35">
      <c r="B3" s="29" t="s">
        <v>9</v>
      </c>
      <c r="C3" s="31" t="s">
        <v>1</v>
      </c>
      <c r="D3" s="31"/>
      <c r="E3" s="29" t="s">
        <v>2</v>
      </c>
      <c r="F3" s="29" t="s">
        <v>3</v>
      </c>
      <c r="G3" s="29" t="s">
        <v>4</v>
      </c>
      <c r="H3" s="29" t="s">
        <v>5</v>
      </c>
      <c r="I3" s="32" t="s">
        <v>6</v>
      </c>
    </row>
    <row r="4" spans="2:9" ht="26.4" customHeight="1" thickBot="1" x14ac:dyDescent="0.35">
      <c r="B4" s="30"/>
      <c r="C4" s="1" t="s">
        <v>7</v>
      </c>
      <c r="D4" s="1" t="s">
        <v>8</v>
      </c>
      <c r="E4" s="30"/>
      <c r="F4" s="30"/>
      <c r="G4" s="30"/>
      <c r="H4" s="30"/>
      <c r="I4" s="33"/>
    </row>
    <row r="5" spans="2:9" ht="15" thickBot="1" x14ac:dyDescent="0.35">
      <c r="B5" s="18">
        <v>150000000</v>
      </c>
      <c r="C5" s="2">
        <v>44853</v>
      </c>
      <c r="D5" s="2">
        <v>44865</v>
      </c>
      <c r="E5" s="3">
        <f t="shared" ref="E5:E20" si="0">D5-C5+1</f>
        <v>13</v>
      </c>
      <c r="F5" s="8">
        <v>0.24610000000000001</v>
      </c>
      <c r="G5" s="8">
        <f t="shared" ref="G5:G20" si="1">+(1+F5)^(1/12)-1</f>
        <v>1.8504005577408167E-2</v>
      </c>
      <c r="H5" s="9">
        <f t="shared" ref="H5:H20" si="2">+(1+G5)^(1/30)-1</f>
        <v>6.1134978138954743E-4</v>
      </c>
      <c r="I5" s="4">
        <f t="shared" ref="I5:I20" si="3">(B5*H5)*E5</f>
        <v>1192132.0737096176</v>
      </c>
    </row>
    <row r="6" spans="2:9" ht="15" thickBot="1" x14ac:dyDescent="0.35">
      <c r="B6" s="18">
        <v>150000000</v>
      </c>
      <c r="C6" s="2">
        <v>44866</v>
      </c>
      <c r="D6" s="2">
        <v>44895</v>
      </c>
      <c r="E6" s="3">
        <f t="shared" si="0"/>
        <v>30</v>
      </c>
      <c r="F6" s="8">
        <v>0.25779999999999997</v>
      </c>
      <c r="G6" s="8">
        <f t="shared" si="1"/>
        <v>1.9297516038621731E-2</v>
      </c>
      <c r="H6" s="9">
        <f t="shared" si="2"/>
        <v>6.3732568111607435E-4</v>
      </c>
      <c r="I6" s="4">
        <f t="shared" si="3"/>
        <v>2867965.5650223345</v>
      </c>
    </row>
    <row r="7" spans="2:9" ht="15" thickBot="1" x14ac:dyDescent="0.35">
      <c r="B7" s="18">
        <v>150000000</v>
      </c>
      <c r="C7" s="2">
        <v>44896</v>
      </c>
      <c r="D7" s="2">
        <v>44926</v>
      </c>
      <c r="E7" s="3">
        <f t="shared" si="0"/>
        <v>31</v>
      </c>
      <c r="F7" s="8">
        <v>0.27639999999999998</v>
      </c>
      <c r="G7" s="8">
        <f t="shared" si="1"/>
        <v>2.0545173109869586E-2</v>
      </c>
      <c r="H7" s="9">
        <f t="shared" si="2"/>
        <v>6.7812875713824106E-4</v>
      </c>
      <c r="I7" s="4">
        <f t="shared" si="3"/>
        <v>3153298.7206928213</v>
      </c>
    </row>
    <row r="8" spans="2:9" ht="15" thickBot="1" x14ac:dyDescent="0.35">
      <c r="B8" s="18">
        <v>150000000</v>
      </c>
      <c r="C8" s="2">
        <v>44927</v>
      </c>
      <c r="D8" s="2">
        <v>44957</v>
      </c>
      <c r="E8" s="6">
        <f t="shared" si="0"/>
        <v>31</v>
      </c>
      <c r="F8" s="8">
        <v>0.28839999999999999</v>
      </c>
      <c r="G8" s="8">
        <f t="shared" si="1"/>
        <v>2.1341298058088709E-2</v>
      </c>
      <c r="H8" s="9">
        <f t="shared" si="2"/>
        <v>7.0413984146489028E-4</v>
      </c>
      <c r="I8" s="4">
        <f t="shared" si="3"/>
        <v>3274250.2628117395</v>
      </c>
    </row>
    <row r="9" spans="2:9" ht="15" thickBot="1" x14ac:dyDescent="0.35">
      <c r="B9" s="18">
        <v>150000000</v>
      </c>
      <c r="C9" s="2">
        <v>44958</v>
      </c>
      <c r="D9" s="2">
        <v>44985</v>
      </c>
      <c r="E9" s="3">
        <f t="shared" si="0"/>
        <v>28</v>
      </c>
      <c r="F9" s="8">
        <v>0.30180000000000001</v>
      </c>
      <c r="G9" s="8">
        <f t="shared" si="1"/>
        <v>2.22223109452242E-2</v>
      </c>
      <c r="H9" s="9">
        <f t="shared" si="2"/>
        <v>7.3290155829486281E-4</v>
      </c>
      <c r="I9" s="4">
        <f t="shared" si="3"/>
        <v>3078186.5448384238</v>
      </c>
    </row>
    <row r="10" spans="2:9" ht="15" thickBot="1" x14ac:dyDescent="0.35">
      <c r="B10" s="18">
        <v>150000000</v>
      </c>
      <c r="C10" s="2">
        <v>44986</v>
      </c>
      <c r="D10" s="7">
        <v>45016</v>
      </c>
      <c r="E10" s="3">
        <f t="shared" si="0"/>
        <v>31</v>
      </c>
      <c r="F10" s="8">
        <v>0.30840000000000001</v>
      </c>
      <c r="G10" s="8">
        <f t="shared" si="1"/>
        <v>2.2653191301707398E-2</v>
      </c>
      <c r="H10" s="9">
        <f t="shared" si="2"/>
        <v>7.4695943725133773E-4</v>
      </c>
      <c r="I10" s="4">
        <f t="shared" si="3"/>
        <v>3473361.3832187206</v>
      </c>
    </row>
    <row r="11" spans="2:9" ht="15" thickBot="1" x14ac:dyDescent="0.35">
      <c r="B11" s="18">
        <v>150000000</v>
      </c>
      <c r="C11" s="2">
        <v>45017</v>
      </c>
      <c r="D11" s="2">
        <v>45046</v>
      </c>
      <c r="E11" s="3">
        <f t="shared" si="0"/>
        <v>30</v>
      </c>
      <c r="F11" s="8">
        <v>0.31390000000000001</v>
      </c>
      <c r="G11" s="8">
        <f t="shared" si="1"/>
        <v>2.3010739001574354E-2</v>
      </c>
      <c r="H11" s="9">
        <f t="shared" si="2"/>
        <v>7.5862042276364505E-4</v>
      </c>
      <c r="I11" s="4">
        <f t="shared" si="3"/>
        <v>3413791.9024364031</v>
      </c>
    </row>
    <row r="12" spans="2:9" ht="15" thickBot="1" x14ac:dyDescent="0.35">
      <c r="B12" s="18">
        <v>150000000</v>
      </c>
      <c r="C12" s="2">
        <v>45047</v>
      </c>
      <c r="D12" s="2">
        <v>45077</v>
      </c>
      <c r="E12" s="3">
        <f t="shared" si="0"/>
        <v>31</v>
      </c>
      <c r="F12" s="8">
        <v>0.30270000000000002</v>
      </c>
      <c r="G12" s="8">
        <f t="shared" si="1"/>
        <v>2.2281185112344559E-2</v>
      </c>
      <c r="H12" s="17">
        <f t="shared" si="2"/>
        <v>7.3482272147784577E-4</v>
      </c>
      <c r="I12" s="4">
        <f t="shared" si="3"/>
        <v>3416925.654871983</v>
      </c>
    </row>
    <row r="13" spans="2:9" ht="15" thickBot="1" x14ac:dyDescent="0.35">
      <c r="B13" s="18">
        <v>150000000</v>
      </c>
      <c r="C13" s="2">
        <v>45078</v>
      </c>
      <c r="D13" s="2">
        <v>45107</v>
      </c>
      <c r="E13" s="3">
        <f t="shared" ref="E13:E19" si="4">D13-C13+1</f>
        <v>30</v>
      </c>
      <c r="F13" s="8">
        <v>0.29759999999999998</v>
      </c>
      <c r="G13" s="8">
        <f t="shared" ref="G13:G19" si="5">+(1+F13)^(1/12)-1</f>
        <v>2.1947070542897462E-2</v>
      </c>
      <c r="H13" s="9">
        <f t="shared" ref="H13:H19" si="6">+(1+G13)^(1/30)-1</f>
        <v>7.239185814971183E-4</v>
      </c>
      <c r="I13" s="4">
        <f t="shared" si="3"/>
        <v>3257633.6167370323</v>
      </c>
    </row>
    <row r="14" spans="2:9" ht="15" thickBot="1" x14ac:dyDescent="0.35">
      <c r="B14" s="18">
        <v>150000000</v>
      </c>
      <c r="C14" s="2">
        <v>45108</v>
      </c>
      <c r="D14" s="2">
        <v>45138</v>
      </c>
      <c r="E14" s="3">
        <f t="shared" si="4"/>
        <v>31</v>
      </c>
      <c r="F14" s="8">
        <v>0.29360000000000003</v>
      </c>
      <c r="G14" s="8">
        <f t="shared" si="5"/>
        <v>2.1684176535087696E-2</v>
      </c>
      <c r="H14" s="9">
        <f t="shared" si="6"/>
        <v>7.1533636800213962E-4</v>
      </c>
      <c r="I14" s="4">
        <f t="shared" si="3"/>
        <v>3326314.111209949</v>
      </c>
    </row>
    <row r="15" spans="2:9" ht="15" thickBot="1" x14ac:dyDescent="0.35">
      <c r="B15" s="18">
        <v>150000000</v>
      </c>
      <c r="C15" s="2">
        <v>45139</v>
      </c>
      <c r="D15" s="2">
        <v>45169</v>
      </c>
      <c r="E15" s="3">
        <f t="shared" si="4"/>
        <v>31</v>
      </c>
      <c r="F15" s="8">
        <v>0.28749999999999998</v>
      </c>
      <c r="G15" s="8">
        <f t="shared" si="5"/>
        <v>2.1281824965027063E-2</v>
      </c>
      <c r="H15" s="9">
        <f t="shared" si="6"/>
        <v>7.0219740734600578E-4</v>
      </c>
      <c r="I15" s="4">
        <f t="shared" si="3"/>
        <v>3265217.9441589271</v>
      </c>
    </row>
    <row r="16" spans="2:9" ht="15" thickBot="1" x14ac:dyDescent="0.35">
      <c r="B16" s="18">
        <v>150000000</v>
      </c>
      <c r="C16" s="2">
        <v>45170</v>
      </c>
      <c r="D16" s="2">
        <v>45199</v>
      </c>
      <c r="E16" s="3">
        <f t="shared" si="4"/>
        <v>30</v>
      </c>
      <c r="F16" s="8">
        <v>0.28029999999999999</v>
      </c>
      <c r="G16" s="8">
        <f t="shared" si="5"/>
        <v>2.0804663549857549E-2</v>
      </c>
      <c r="H16" s="9">
        <f t="shared" si="6"/>
        <v>6.86609012210182E-4</v>
      </c>
      <c r="I16" s="4">
        <f t="shared" si="3"/>
        <v>3089740.5549458191</v>
      </c>
    </row>
    <row r="17" spans="2:9" ht="15" thickBot="1" x14ac:dyDescent="0.35">
      <c r="B17" s="18">
        <v>150000000</v>
      </c>
      <c r="C17" s="2">
        <v>45200</v>
      </c>
      <c r="D17" s="2">
        <v>45230</v>
      </c>
      <c r="E17" s="3">
        <f t="shared" si="4"/>
        <v>31</v>
      </c>
      <c r="F17" s="8">
        <v>0.26529999999999998</v>
      </c>
      <c r="G17" s="8">
        <f t="shared" si="5"/>
        <v>1.9802625354918835E-2</v>
      </c>
      <c r="H17" s="9">
        <f t="shared" si="6"/>
        <v>6.5385046767652E-4</v>
      </c>
      <c r="I17" s="4">
        <f t="shared" si="3"/>
        <v>3040404.6746958178</v>
      </c>
    </row>
    <row r="18" spans="2:9" ht="15" thickBot="1" x14ac:dyDescent="0.35">
      <c r="B18" s="18">
        <v>150000000</v>
      </c>
      <c r="C18" s="2">
        <v>45231</v>
      </c>
      <c r="D18" s="2">
        <v>45260</v>
      </c>
      <c r="E18" s="3">
        <f t="shared" si="4"/>
        <v>30</v>
      </c>
      <c r="F18" s="8">
        <v>0.25519999999999998</v>
      </c>
      <c r="G18" s="8">
        <f t="shared" si="5"/>
        <v>1.9121766867196577E-2</v>
      </c>
      <c r="H18" s="9">
        <f t="shared" si="6"/>
        <v>6.3157414356007635E-4</v>
      </c>
      <c r="I18" s="4">
        <f t="shared" ref="I18:I19" si="7">(B18*H18)*E18</f>
        <v>2842083.6460203435</v>
      </c>
    </row>
    <row r="19" spans="2:9" ht="15" thickBot="1" x14ac:dyDescent="0.35">
      <c r="B19" s="18">
        <v>150000000</v>
      </c>
      <c r="C19" s="2">
        <v>45261</v>
      </c>
      <c r="D19" s="2">
        <v>45291</v>
      </c>
      <c r="E19" s="3">
        <f t="shared" si="4"/>
        <v>31</v>
      </c>
      <c r="F19" s="8">
        <v>0.25040000000000001</v>
      </c>
      <c r="G19" s="8">
        <f t="shared" si="5"/>
        <v>1.8796428318203828E-2</v>
      </c>
      <c r="H19" s="9">
        <f t="shared" si="6"/>
        <v>6.2092463873408832E-4</v>
      </c>
      <c r="I19" s="4">
        <f t="shared" si="7"/>
        <v>2887299.5701135108</v>
      </c>
    </row>
    <row r="20" spans="2:9" ht="15" thickBot="1" x14ac:dyDescent="0.35">
      <c r="B20" s="18">
        <v>150000000</v>
      </c>
      <c r="C20" s="2">
        <v>45292</v>
      </c>
      <c r="D20" s="2">
        <v>45294</v>
      </c>
      <c r="E20" s="3">
        <f t="shared" si="0"/>
        <v>3</v>
      </c>
      <c r="F20" s="8">
        <v>0.23319999999999999</v>
      </c>
      <c r="G20" s="8">
        <f t="shared" si="1"/>
        <v>1.7621153900856834E-2</v>
      </c>
      <c r="H20" s="9">
        <f t="shared" si="2"/>
        <v>5.8242625831672612E-4</v>
      </c>
      <c r="I20" s="4">
        <f t="shared" si="3"/>
        <v>262091.81624252675</v>
      </c>
    </row>
    <row r="21" spans="2:9" ht="15" thickBot="1" x14ac:dyDescent="0.35">
      <c r="B21" s="10"/>
      <c r="C21" s="11"/>
      <c r="D21" s="11"/>
      <c r="E21" s="20" t="s">
        <v>9</v>
      </c>
      <c r="F21" s="21"/>
      <c r="G21" s="21"/>
      <c r="H21" s="22"/>
      <c r="I21" s="12">
        <f>B20</f>
        <v>150000000</v>
      </c>
    </row>
    <row r="22" spans="2:9" ht="15" thickBot="1" x14ac:dyDescent="0.35">
      <c r="B22" s="13"/>
      <c r="C22" s="11"/>
      <c r="D22" s="11"/>
      <c r="E22" s="23" t="s">
        <v>10</v>
      </c>
      <c r="F22" s="24"/>
      <c r="G22" s="24"/>
      <c r="H22" s="25"/>
      <c r="I22" s="5">
        <f>+SUM(I5:I20)</f>
        <v>45840698.041725971</v>
      </c>
    </row>
    <row r="23" spans="2:9" ht="15" thickBot="1" x14ac:dyDescent="0.35">
      <c r="C23" s="14"/>
      <c r="D23" s="15"/>
      <c r="E23" s="23" t="s">
        <v>11</v>
      </c>
      <c r="F23" s="24"/>
      <c r="G23" s="24"/>
      <c r="H23" s="24"/>
      <c r="I23" s="16">
        <f>+SUM(I21:I22)</f>
        <v>195840698.04172596</v>
      </c>
    </row>
    <row r="24" spans="2:9" x14ac:dyDescent="0.3">
      <c r="I24" s="19"/>
    </row>
    <row r="78" ht="15.75" customHeight="1" x14ac:dyDescent="0.3"/>
  </sheetData>
  <mergeCells count="12">
    <mergeCell ref="E21:H21"/>
    <mergeCell ref="E22:H22"/>
    <mergeCell ref="E23:H23"/>
    <mergeCell ref="B1:I1"/>
    <mergeCell ref="B2:I2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</dc:creator>
  <cp:lastModifiedBy>Tiffany Castaño Torres</cp:lastModifiedBy>
  <dcterms:created xsi:type="dcterms:W3CDTF">2022-06-17T18:48:47Z</dcterms:created>
  <dcterms:modified xsi:type="dcterms:W3CDTF">2024-01-03T21:57:26Z</dcterms:modified>
</cp:coreProperties>
</file>