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C:\Users\dlozano\Downloads\"/>
    </mc:Choice>
  </mc:AlternateContent>
  <xr:revisionPtr revIDLastSave="0" documentId="13_ncr:1_{7B21DE7B-ACAA-452D-B70E-330DEF34F052}" xr6:coauthVersionLast="47" xr6:coauthVersionMax="47" xr10:uidLastSave="{00000000-0000-0000-0000-000000000000}"/>
  <bookViews>
    <workbookView xWindow="-120" yWindow="-120" windowWidth="24240" windowHeight="130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8" l="1"/>
  <c r="C11" i="8"/>
  <c r="B2" i="8" l="1"/>
  <c r="B9" i="8"/>
  <c r="B3" i="8"/>
  <c r="B20" i="8" l="1"/>
  <c r="B39" i="8" s="1"/>
  <c r="B10" i="9" l="1"/>
  <c r="B2" i="9" l="1"/>
  <c r="B8" i="9" l="1"/>
  <c r="B7" i="9"/>
  <c r="B6" i="9"/>
  <c r="B5" i="9"/>
  <c r="B4" i="9"/>
  <c r="B3" i="9"/>
  <c r="B8" i="8"/>
  <c r="B7" i="8"/>
  <c r="B6" i="8"/>
  <c r="B5" i="8"/>
  <c r="B4" i="8"/>
  <c r="B8" i="7"/>
  <c r="B4" i="7" l="1"/>
  <c r="B5" i="7"/>
  <c r="B6" i="7"/>
  <c r="B7" i="7"/>
  <c r="B3" i="7"/>
  <c r="B11" i="9" l="1"/>
</calcChain>
</file>

<file path=xl/sharedStrings.xml><?xml version="1.0" encoding="utf-8"?>
<sst xmlns="http://schemas.openxmlformats.org/spreadsheetml/2006/main" count="234" uniqueCount="180">
  <si>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</si>
  <si>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</si>
  <si>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</si>
  <si>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</si>
  <si>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</si>
  <si>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</si>
  <si>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</si>
  <si>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</si>
  <si>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</si>
  <si>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</si>
  <si>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</si>
  <si>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</si>
  <si>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</si>
  <si>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</si>
  <si>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</si>
  <si>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</si>
  <si>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</si>
  <si>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</si>
  <si>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</si>
  <si>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</si>
  <si>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</si>
  <si>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</si>
  <si>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</si>
  <si>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</si>
  <si>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</si>
  <si>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</si>
  <si>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</si>
  <si>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</si>
  <si>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</si>
  <si>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</si>
  <si>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</si>
  <si>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</si>
  <si>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</si>
  <si>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</si>
  <si>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</si>
  <si>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</si>
  <si>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</si>
  <si>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</si>
  <si>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</si>
  <si>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</si>
  <si>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</si>
  <si>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</si>
  <si>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</si>
  <si>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</si>
  <si>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</si>
  <si>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</si>
  <si>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</si>
  <si>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</si>
  <si>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</si>
  <si>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</si>
  <si>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</si>
  <si>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</si>
  <si>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</si>
  <si>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</si>
  <si>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</si>
  <si>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</si>
  <si>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</si>
  <si>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</si>
  <si>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</si>
  <si>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</si>
  <si>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</si>
  <si>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</si>
  <si>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</si>
  <si>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</si>
  <si>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</si>
  <si>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</si>
  <si>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</si>
  <si>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</si>
  <si>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</si>
  <si>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</si>
  <si>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</si>
  <si>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</si>
  <si>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</si>
  <si>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</si>
  <si>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</si>
  <si>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</si>
  <si>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</si>
  <si>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</si>
  <si>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</si>
  <si>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</si>
  <si>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</si>
  <si>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</si>
  <si>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</si>
  <si>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</si>
  <si>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</si>
  <si>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</si>
  <si>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</si>
  <si>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</si>
  <si>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</si>
  <si>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</si>
  <si>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</si>
  <si>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</si>
  <si>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</si>
  <si>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</si>
  <si>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</si>
  <si>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</si>
  <si>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</si>
  <si>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</si>
  <si>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</si>
  <si>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</si>
  <si>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</si>
  <si>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</si>
  <si>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</si>
  <si>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</si>
  <si>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</si>
  <si>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</si>
  <si>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</si>
  <si>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</si>
  <si>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</si>
  <si>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</si>
  <si>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</si>
  <si>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</si>
  <si>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</si>
  <si>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</si>
  <si>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</si>
  <si>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</si>
  <si>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</si>
  <si>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</si>
  <si>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</si>
  <si>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</si>
  <si>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</si>
  <si>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</si>
  <si>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</si>
  <si>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</si>
  <si>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</si>
  <si>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</si>
  <si>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</si>
  <si>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</si>
  <si>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</si>
  <si>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</si>
  <si>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</si>
  <si>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</si>
  <si>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</si>
  <si>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</si>
  <si>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</si>
  <si>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</si>
  <si>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</si>
  <si>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</si>
  <si>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</si>
  <si>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</si>
  <si>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</si>
  <si>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</si>
  <si>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</si>
  <si>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</si>
  <si>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</si>
  <si>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</si>
  <si>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</si>
  <si>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</si>
  <si>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</si>
  <si>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</si>
  <si>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</si>
  <si>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</si>
  <si>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</si>
  <si>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</si>
  <si>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</si>
  <si>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t>05129-31-03-001-2021-00169-00</t>
  </si>
  <si>
    <t>PRIMERO CIVIL DEL CIRCUITO DE CALDAS (ANTIOQUIA)</t>
  </si>
  <si>
    <t>COMPAÑÍA TRANSPORTADORA ROTTERDAN S.A.S. Y ALLIANZ SEGUROS S.A.</t>
  </si>
  <si>
    <t>SALOMÉ LLANO (VÍCTIMA DIRECTA), NATALIA LÓPEZ LÓPEZ (MADRE), GUILLERMO LEÓN LLANO (PADRE), CESAR OCTAVIO LÓPEZ DOMINGUEZ (ABUELO), EDWIN DANIEL GAVIRIA LÓPEZ (PADRINO), JONNY ALEXI LÓPEZ LÓPEZ (TIO), JUAN CARLOS LLANO ACEVEDO (TIO),LUZ MYRIAM ACEVEDO FRANCO (TIA), MARIA MARGARITA ACEVEDO DE LLANOS (ABUELA), MARIA RAQUEL FRANCO (BISABUELA) Y MARÍA YOLANDA LÓPEZ (ABUELA).</t>
  </si>
  <si>
    <t xml:space="preserve">SALOMÉ LLANO LÓPEZ </t>
  </si>
  <si>
    <t>Carrera 27a N° 53 – 35 Medellin Antioquia</t>
  </si>
  <si>
    <t>3117887773-3195672100</t>
  </si>
  <si>
    <t>juridicoamigo66@gmail.com</t>
  </si>
  <si>
    <t>SOLTERA</t>
  </si>
  <si>
    <t>05 de junio de 2001</t>
  </si>
  <si>
    <t>Sin profesión</t>
  </si>
  <si>
    <t>NA</t>
  </si>
  <si>
    <t>Se indica en la demanda que el 19 de junio de 2018, la señora Salomé Llano se desplazaba como parrillera de la motocicleta de placas QUC79E conducida por su madre, la señora Natalia López López, cuando fueron arrolladas por el tracto camión de placas WHO 075 administrado por la COMPAÑÍA TRANSPORTADORA ROTTERDAN S.A.S., se debe resaltar que con la demanda no se aporta Informe Policial de accidente de tránsito por lo que es imposible determinar en este momento la causa probable de la colisión. Ahora bien, sobre los daños debe indicarse que Salomé Llanos sufrió una fractura abierta del tercio del fémur izquierdo y ha sido valorada por psicologia, especialidad que ha diagnosticado un transtorno de adaptación debido al accidente de tránsito.</t>
  </si>
  <si>
    <t>Banco de Bogotá S.A.</t>
  </si>
  <si>
    <t>860.002.964-4</t>
  </si>
  <si>
    <t>WHO 075</t>
  </si>
  <si>
    <t>022254606/28</t>
  </si>
  <si>
    <t>10 de noviembre de 2023</t>
  </si>
  <si>
    <t>12 de noviembre de 2023</t>
  </si>
  <si>
    <t>INDIQUE LA PLACA-</t>
  </si>
  <si>
    <t>N/A</t>
  </si>
  <si>
    <t xml:space="preserve">69798960-APJ30837 </t>
  </si>
  <si>
    <t xml:space="preserve">La contingencia se califica como REMOTA ya que la póliza Auto Colectivo No. 022254606/28 no se encontraba vigente para la época de los hechos, toda vez que terminó por mora en el pago de la prima desde el 1 de junio de 2018. 
La póliza Auto Colectivo No. 022254606/28 no presenta cobertura temporal ya que su modalidad es por ocurrencia y, si bien se estipuló inicialmente una vigencia comprendida entre el 1 de abril de 2018 y el 31 de marzo de 2019, el contrato de seguro terminó de forma automática el día 1 de junio de 2018 por incumplimiento en el pago de la prima, además el accidente de tránsito ocurrió el 19 de junio de 2018, es decir cuando el contrato ya había terminado. Por otra parte, aunque en la póliza se aseguró la responsabilidad civil extracontractual que pueda surgir de la conducción del vehículo de placa WHO 075, el hecho de la terminación impedirá afectar el seguro. 
Frente a la obligación de la compañía aseguradora, aunque la responsabilidad del conductor del vehículo de placa WHO075 se encuentra demostrada, lo cierto es que no podrá surgir obligación alguna a cargo de la compañía toda vez que el contrato de seguro terminó por incumplimiento en el pago de la prima, lo que generó su terminación automática el día 1 de junio de 2018 conforme a lo previsto en el artículo 1068 del Código de Comercio, situación que incluso fue informada de manera inmediata a Banco de Bogotá en el mes de junio de 2018, en conclusión el contrato de seguro terminó antes del 19 de junio de 2018, fecha en la cual sucedió el accidente, lo que impide predicar cobertura con cargo a la póliza de autos. 
</t>
  </si>
  <si>
    <t>Excepciones frente a la demanda
1.	Falta de legitimación en la causa por pasiva por parte de ALLIANZ SEGUROS
2.	Terminación automática del contrato de seguro materializado en la póliza auto colectivo No. 022254606/28 por mora en el pago de la prima
3.	El régimen de responsabilidad aplicable a este particular es el de la culpa probada
4.	Carencia de elementos de prueba que estructuren la responsabilidad civil extracontractual
5.	Inexistencia de la responsabilidad por la no acreditación del nexo causal
6.	Improcedencia e indebida tasación de los perjuicios solicitados
7.	Improcedencia de incluir en el juramento estimatorio tasaciones de carácter extrapatrimonial
8.	Fuerza mayor y caso fortuito como causal eximente de la responsabilidad que se pretende atribuir a quienes integran la pasiva de la acción
9.	Enriquecimiento sin causa
10.	Innominada
Excepciones subsidiarias frente a la demanda
11.	Sujeción a las condiciones particulares y generales del contrato de seguro, en la que se identifica la póliza, el clausulado y los amparos
12.	Ausencia de solidaridad entre ALLIANZ SEGUROS S.A. y los demás sujetos que integran la parte pasiva de la Litis
13.	Carácter indemnizatorio del contrato de seguro de responsabilidad civil
14.	Prescripción derivada del contrato de seguro
Excepciones frente al llamamiento en garantía
1.	Falta de legitimación en la causa por pasiva por parte de ALLIANZ SEGUROS
2.	Terminación automática del contrato de seguro materializado en la póliza auto colectivo No. 022254606/28 por mora en el pago de la prima
3.	Sujeción a las condiciones particulares y generales del contrato de seguro, en la que se identifica la póliza, el clausulado y los amparos
4.	Carácter indemnizatorio del contrato de seguro de responsabilidad civil
5.	Prescripción derivada del contrato de seguro
6.	Innominada</t>
  </si>
  <si>
    <t>Aunque el riesgo de exposición de la compañía es de $0, como liquidación objetiva de las pretensiones se llegó al valor de 362.735.846 de la siguiente manera:
-LUCRO CESANTE CONSOLIDADO:  $44.719.562
Se tomó como base el salario mínimo actual que asciende a $1.160.000 pues si bien no existe prueba de los ingresos de la víctima, la Corte Suprema de Justicia mediante sentencia SC20950-2017 ha establecido que se debe aplicar la presunción según la cual la víctima percibía el ingreso equivalente a 1SMLMV. Ahora bien, del valor del salario mínimo se toma el 62,20% equivalente a la PCL, lo que arroja un valor de 721.520 sobre el cual se realiza la liquidación.
-LUCRO CESANTE FUTURO: $144.516.284
Para el efecto se consideró como base el valor de 721.520 y la expectativa de vida de la demandante que equivale a 758.4 meses conforme a la resolución No. 1555 de 2010 emitida por la Superintendencia Financiera.
-DAÑO EMERGENTE: $0
No se reconoce ningún valor por este concepto, ya que la pretensión busca el reconocimiento de honorarios de abogado que se causen con resultado en el proceso. Al ser un valor futuro e incierto no obra prueba alguna en el expediente de su causación y eventualmente dentro de la liquidación de costas y agencias se incluiría ese rubro y por lo tanto no puede reconocerse.
-DAÑO MORAL: Se reconoce el valor de $145.000.000
La suma anterior se divide de la siguiente manera: El valor de $50.000.000 a la víctima directa y $25.000.000 a cada uno de sus padres: la señora Natalia López y el señor Guillermo Llano, la suma de $10.000.000 para cada uno de los señores Cessar Octavio López Dominguez, Maria Margarita Acevedo De Llanos y María Yolanda López en calidad de abuelos de la víctima, la suma de $5.000.000 para los señores María Raquel Franco Jonny Alexi López López, Juan Carlos Llano Acevedo, Luz Myriam Acevedo Franco, en calidad de bisabuela y tíos de la víctima, respectivamente. En cuanto al señor Edwin Daniel Gaviria López no se reconocerá suma alguna pues se argumenta que es el padrino de la víctima sin que a la fecha se demuestre vínculo afectivo alguno. 
Lo anterior con fundamento en la sentencia SC16690, 17 nov. 2016, en donde la CSJ ha accedido a reparaciones de 50 millones para la víctima directa en eventos de presentarse una pérdida de capacidad laboral superior al 50%, es decir con secuelas permanentes. Entonces teniendo en cuenta que en el presente caso existe una calificación de PCL de 62,20%, se hace necesario adecuar la suma a los criterios jurisprudenciales, resaltando que para las víctimas indirectas aquellas sumas siempre se reducen en atención al grado de parentesco. 
-DAÑO A LA VIDA DE RELACIÓN: Se reconoce el valor de $30.000.000
Teniendo en consideración la sentencia SC2107 de 2018, la suma anterior se reconoce a la víctima directa Salomé Llanos, lo anterior debido a la reducción de movilidad del miembro inferior izquierdo derivada de la fractura del fémur izquierdo. Frente a los demás demandantes no se reconoce puesto que no se solicitó dentro de las pretensiones.
-DEDUCIBLE: $1.500.000
Teniendo en cuenta el total de la liquidación que asciende a $364.235846, a aquel debe restársele el valor del deducible, por lo que el valor final es de $ 362.735.846.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</si>
</sst>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name val="Arial"/>
      <family val="2"/>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5" xfId="3" applyBorder="1" applyAlignment="1">
      <alignment horizontal="left" vertical="top" wrapText="1"/>
    </xf>
    <xf numFmtId="0" fontId="8" fillId="0" borderId="16" xfId="0" applyFont="1" applyBorder="1"/>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49" fontId="0" fillId="0" borderId="1" xfId="0" applyNumberFormat="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uridicoamigo66@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130" zoomScaleNormal="130" workbookViewId="0">
      <selection activeCell="B5" sqref="B5:C5"/>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45" t="s">
        <v>0</v>
      </c>
      <c r="B1" s="45"/>
      <c r="C1" s="45"/>
    </row>
    <row r="2" spans="1:3" x14ac:dyDescent="0.25">
      <c r="A2" s="5" t="s">
        <v>1</v>
      </c>
      <c r="B2" s="52" t="s">
        <v>155</v>
      </c>
      <c r="C2" s="53"/>
    </row>
    <row r="3" spans="1:3" x14ac:dyDescent="0.25">
      <c r="A3" s="5" t="s">
        <v>2</v>
      </c>
      <c r="B3" s="48" t="s">
        <v>156</v>
      </c>
      <c r="C3" s="49"/>
    </row>
    <row r="4" spans="1:3" x14ac:dyDescent="0.25">
      <c r="A4" s="5" t="s">
        <v>3</v>
      </c>
      <c r="B4" s="48" t="s">
        <v>157</v>
      </c>
      <c r="C4" s="49"/>
    </row>
    <row r="5" spans="1:3" ht="31.5" customHeight="1" x14ac:dyDescent="0.25">
      <c r="A5" s="5" t="s">
        <v>4</v>
      </c>
      <c r="B5" s="48" t="s">
        <v>158</v>
      </c>
      <c r="C5" s="49"/>
    </row>
    <row r="6" spans="1:3" x14ac:dyDescent="0.25">
      <c r="A6" s="5" t="s">
        <v>5</v>
      </c>
      <c r="B6" s="46" t="s">
        <v>121</v>
      </c>
      <c r="C6" s="46"/>
    </row>
    <row r="7" spans="1:3" x14ac:dyDescent="0.25">
      <c r="A7" s="27" t="s">
        <v>6</v>
      </c>
      <c r="B7" s="48" t="s">
        <v>152</v>
      </c>
      <c r="C7" s="49"/>
    </row>
    <row r="8" spans="1:3" ht="23.1" customHeight="1" x14ac:dyDescent="0.25">
      <c r="A8" s="28" t="s">
        <v>138</v>
      </c>
      <c r="B8" s="46" t="s">
        <v>159</v>
      </c>
      <c r="C8" s="46"/>
    </row>
    <row r="9" spans="1:3" x14ac:dyDescent="0.25">
      <c r="A9" s="28" t="s">
        <v>132</v>
      </c>
      <c r="B9" s="46">
        <v>1000539575</v>
      </c>
      <c r="C9" s="46"/>
    </row>
    <row r="10" spans="1:3" x14ac:dyDescent="0.25">
      <c r="A10" s="28" t="s">
        <v>7</v>
      </c>
      <c r="B10" s="47" t="s">
        <v>160</v>
      </c>
      <c r="C10" s="47"/>
    </row>
    <row r="11" spans="1:3" ht="30" customHeight="1" x14ac:dyDescent="0.25">
      <c r="A11" s="29" t="s">
        <v>8</v>
      </c>
      <c r="B11" s="47" t="s">
        <v>161</v>
      </c>
      <c r="C11" s="47"/>
    </row>
    <row r="12" spans="1:3" ht="30" customHeight="1" x14ac:dyDescent="0.2">
      <c r="A12" s="5" t="s">
        <v>9</v>
      </c>
      <c r="B12" s="60" t="s">
        <v>162</v>
      </c>
      <c r="C12" s="61"/>
    </row>
    <row r="13" spans="1:3" x14ac:dyDescent="0.25">
      <c r="A13" s="5" t="s">
        <v>10</v>
      </c>
      <c r="B13" s="46" t="s">
        <v>163</v>
      </c>
      <c r="C13" s="46"/>
    </row>
    <row r="14" spans="1:3" x14ac:dyDescent="0.25">
      <c r="A14" s="5" t="s">
        <v>11</v>
      </c>
      <c r="B14" s="55" t="s">
        <v>164</v>
      </c>
      <c r="C14" s="46"/>
    </row>
    <row r="15" spans="1:3" x14ac:dyDescent="0.25">
      <c r="A15" s="5" t="s">
        <v>144</v>
      </c>
      <c r="B15" s="46">
        <v>17</v>
      </c>
      <c r="C15" s="46"/>
    </row>
    <row r="16" spans="1:3" x14ac:dyDescent="0.25">
      <c r="A16" s="5" t="s">
        <v>12</v>
      </c>
      <c r="B16" s="46" t="s">
        <v>175</v>
      </c>
      <c r="C16" s="46"/>
    </row>
    <row r="17" spans="1:3" ht="15" customHeight="1" x14ac:dyDescent="0.25">
      <c r="A17" s="5" t="s">
        <v>13</v>
      </c>
      <c r="B17" s="47" t="s">
        <v>110</v>
      </c>
      <c r="C17" s="47"/>
    </row>
    <row r="18" spans="1:3" x14ac:dyDescent="0.25">
      <c r="A18" s="5" t="s">
        <v>15</v>
      </c>
      <c r="B18" s="47" t="s">
        <v>165</v>
      </c>
      <c r="C18" s="47"/>
    </row>
    <row r="19" spans="1:3" ht="18.75" customHeight="1" x14ac:dyDescent="0.25">
      <c r="A19" s="5" t="s">
        <v>16</v>
      </c>
      <c r="B19" s="50">
        <v>1160000</v>
      </c>
      <c r="C19" s="51"/>
    </row>
    <row r="20" spans="1:3" x14ac:dyDescent="0.25">
      <c r="A20" s="5" t="s">
        <v>133</v>
      </c>
      <c r="B20" s="46">
        <v>1</v>
      </c>
      <c r="C20" s="46"/>
    </row>
    <row r="21" spans="1:3" ht="17.25" customHeight="1" x14ac:dyDescent="0.25">
      <c r="A21" s="5" t="s">
        <v>17</v>
      </c>
      <c r="B21" s="47" t="s">
        <v>93</v>
      </c>
      <c r="C21" s="47"/>
    </row>
    <row r="22" spans="1:3" x14ac:dyDescent="0.25">
      <c r="A22" s="28" t="s">
        <v>19</v>
      </c>
      <c r="B22" s="59">
        <v>43270</v>
      </c>
      <c r="C22" s="58"/>
    </row>
    <row r="23" spans="1:3" x14ac:dyDescent="0.25">
      <c r="A23" s="28" t="s">
        <v>20</v>
      </c>
      <c r="B23" s="59" t="s">
        <v>166</v>
      </c>
      <c r="C23" s="58"/>
    </row>
    <row r="24" spans="1:3" x14ac:dyDescent="0.25">
      <c r="A24" s="28" t="s">
        <v>21</v>
      </c>
      <c r="B24" s="59" t="s">
        <v>166</v>
      </c>
      <c r="C24" s="58"/>
    </row>
    <row r="25" spans="1:3" x14ac:dyDescent="0.25">
      <c r="A25" s="54" t="s">
        <v>146</v>
      </c>
      <c r="B25" s="58" t="s">
        <v>167</v>
      </c>
      <c r="C25" s="44"/>
    </row>
    <row r="26" spans="1:3" x14ac:dyDescent="0.25">
      <c r="A26" s="54"/>
      <c r="B26" s="44"/>
      <c r="C26" s="44"/>
    </row>
    <row r="27" spans="1:3" ht="100.5" customHeight="1" x14ac:dyDescent="0.25">
      <c r="A27" s="54"/>
      <c r="B27" s="44"/>
      <c r="C27" s="44"/>
    </row>
    <row r="28" spans="1:3" x14ac:dyDescent="0.25">
      <c r="A28" s="28" t="s">
        <v>23</v>
      </c>
      <c r="B28" s="44" t="s">
        <v>168</v>
      </c>
      <c r="C28" s="44"/>
    </row>
    <row r="29" spans="1:3" x14ac:dyDescent="0.25">
      <c r="A29" s="28" t="s">
        <v>24</v>
      </c>
      <c r="B29" s="44" t="s">
        <v>169</v>
      </c>
      <c r="C29" s="44"/>
    </row>
    <row r="30" spans="1:3" x14ac:dyDescent="0.25">
      <c r="A30" s="28" t="s">
        <v>25</v>
      </c>
      <c r="B30" s="44" t="s">
        <v>170</v>
      </c>
      <c r="C30" s="44"/>
    </row>
    <row r="31" spans="1:3" x14ac:dyDescent="0.25">
      <c r="A31" s="28" t="s">
        <v>134</v>
      </c>
      <c r="B31" s="44" t="s">
        <v>171</v>
      </c>
      <c r="C31" s="44"/>
    </row>
    <row r="32" spans="1:3" x14ac:dyDescent="0.25">
      <c r="A32" s="28" t="s">
        <v>26</v>
      </c>
      <c r="B32" s="56" t="s">
        <v>172</v>
      </c>
      <c r="C32" s="57"/>
    </row>
    <row r="33" spans="1:3" x14ac:dyDescent="0.25">
      <c r="A33" s="5" t="s">
        <v>27</v>
      </c>
      <c r="B33" s="55" t="s">
        <v>172</v>
      </c>
      <c r="C33" s="55"/>
    </row>
    <row r="34" spans="1:3" ht="45" x14ac:dyDescent="0.25">
      <c r="A34" s="5" t="s">
        <v>135</v>
      </c>
      <c r="B34" s="55" t="s">
        <v>173</v>
      </c>
      <c r="C34" s="46"/>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00000000-0004-0000-0000-000000000000}"/>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Hoja2!$H$2:$H$5</xm:f>
          </x14:formula1>
          <xm:sqref>B17:C17</xm:sqref>
        </x14:dataValidation>
        <x14:dataValidation type="list" allowBlank="1" showInputMessage="1" showErrorMessage="1" xr:uid="{00000000-0002-0000-0000-000001000000}">
          <x14:formula1>
            <xm:f>Hoja2!$I$1:$I$7</xm:f>
          </x14:formula1>
          <xm:sqref>B21:C21</xm:sqref>
        </x14:dataValidation>
        <x14:dataValidation type="list" allowBlank="1" showInputMessage="1" showErrorMessage="1" xr:uid="{00000000-0002-0000-0000-000002000000}">
          <x14:formula1>
            <xm:f>Hoja2!$K$1:$K$2</xm:f>
          </x14:formula1>
          <xm:sqref>B6:C6</xm:sqref>
        </x14:dataValidation>
        <x14:dataValidation type="list" allowBlank="1" showInputMessage="1" showErrorMessage="1" xr:uid="{00000000-0002-0000-0000-000003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zoomScaleNormal="100" workbookViewId="0">
      <selection activeCell="B3" sqref="B3:C3"/>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1" t="s">
        <v>28</v>
      </c>
      <c r="B1" s="81"/>
      <c r="C1" s="81"/>
    </row>
    <row r="2" spans="1:3" ht="15.75" customHeight="1" x14ac:dyDescent="0.25">
      <c r="A2" s="20" t="s">
        <v>29</v>
      </c>
      <c r="B2" s="71" t="s">
        <v>176</v>
      </c>
      <c r="C2" s="72"/>
    </row>
    <row r="3" spans="1:3" s="2" customFormat="1" x14ac:dyDescent="0.25">
      <c r="A3" s="5" t="s">
        <v>1</v>
      </c>
      <c r="B3" s="46" t="str">
        <f>'AUTOS  NOTA 322'!B2:C2</f>
        <v>05129-31-03-001-2021-00169-00</v>
      </c>
      <c r="C3" s="46"/>
    </row>
    <row r="4" spans="1:3" s="2" customFormat="1" x14ac:dyDescent="0.25">
      <c r="A4" s="5" t="s">
        <v>2</v>
      </c>
      <c r="B4" s="46" t="str">
        <f>'AUTOS  NOTA 322'!B3:C3</f>
        <v>PRIMERO CIVIL DEL CIRCUITO DE CALDAS (ANTIOQUIA)</v>
      </c>
      <c r="C4" s="46"/>
    </row>
    <row r="5" spans="1:3" s="2" customFormat="1" x14ac:dyDescent="0.25">
      <c r="A5" s="5" t="s">
        <v>3</v>
      </c>
      <c r="B5" s="46" t="str">
        <f>'AUTOS  NOTA 322'!B4:C4</f>
        <v>COMPAÑÍA TRANSPORTADORA ROTTERDAN S.A.S. Y ALLIANZ SEGUROS S.A.</v>
      </c>
      <c r="C5" s="46"/>
    </row>
    <row r="6" spans="1:3" s="2" customFormat="1" x14ac:dyDescent="0.25">
      <c r="A6" s="5" t="s">
        <v>4</v>
      </c>
      <c r="B6" s="46" t="str">
        <f>'AUTOS  NOTA 322'!B5:C5</f>
        <v>SALOMÉ LLANO (VÍCTIMA DIRECTA), NATALIA LÓPEZ LÓPEZ (MADRE), GUILLERMO LEÓN LLANO (PADRE), CESAR OCTAVIO LÓPEZ DOMINGUEZ (ABUELO), EDWIN DANIEL GAVIRIA LÓPEZ (PADRINO), JONNY ALEXI LÓPEZ LÓPEZ (TIO), JUAN CARLOS LLANO ACEVEDO (TIO),LUZ MYRIAM ACEVEDO FRANCO (TIA), MARIA MARGARITA ACEVEDO DE LLANOS (ABUELA), MARIA RAQUEL FRANCO (BISABUELA) Y MARÍA YOLANDA LÓPEZ (ABUELA).</v>
      </c>
      <c r="C6" s="46"/>
    </row>
    <row r="7" spans="1:3" s="2" customFormat="1" x14ac:dyDescent="0.25">
      <c r="A7" s="5" t="s">
        <v>5</v>
      </c>
      <c r="B7" s="46" t="str">
        <f>'AUTOS  NOTA 322'!B6:C6</f>
        <v>LLAMADA EN GARANTIA</v>
      </c>
      <c r="C7" s="46"/>
    </row>
    <row r="8" spans="1:3" s="2" customFormat="1" x14ac:dyDescent="0.25">
      <c r="A8" s="31" t="s">
        <v>119</v>
      </c>
      <c r="B8" s="46" t="str">
        <f>'AUTOS  NOTA 322'!B7:C8</f>
        <v xml:space="preserve">SALOMÉ LLANO LÓPEZ </v>
      </c>
      <c r="C8" s="46"/>
    </row>
    <row r="9" spans="1:3" x14ac:dyDescent="0.25">
      <c r="A9" s="20" t="s">
        <v>30</v>
      </c>
      <c r="B9" s="44" t="s">
        <v>171</v>
      </c>
      <c r="C9" s="44"/>
    </row>
    <row r="10" spans="1:3" x14ac:dyDescent="0.25">
      <c r="A10" s="20" t="s">
        <v>22</v>
      </c>
      <c r="B10" s="46" t="s">
        <v>152</v>
      </c>
      <c r="C10" s="46"/>
    </row>
    <row r="11" spans="1:3" x14ac:dyDescent="0.25">
      <c r="A11" s="20" t="s">
        <v>31</v>
      </c>
      <c r="B11" s="64"/>
      <c r="C11" s="65"/>
    </row>
    <row r="12" spans="1:3" x14ac:dyDescent="0.25">
      <c r="A12" s="20" t="s">
        <v>137</v>
      </c>
      <c r="B12" s="64"/>
      <c r="C12" s="65"/>
    </row>
    <row r="13" spans="1:3" x14ac:dyDescent="0.25">
      <c r="A13" s="20" t="s">
        <v>32</v>
      </c>
      <c r="B13" s="48" t="s">
        <v>94</v>
      </c>
      <c r="C13" s="49"/>
    </row>
    <row r="14" spans="1:3" x14ac:dyDescent="0.25">
      <c r="A14" s="20" t="s">
        <v>33</v>
      </c>
      <c r="B14" s="47"/>
      <c r="C14" s="46"/>
    </row>
    <row r="15" spans="1:3" x14ac:dyDescent="0.25">
      <c r="A15" s="20" t="s">
        <v>34</v>
      </c>
      <c r="B15" s="46"/>
      <c r="C15" s="46"/>
    </row>
    <row r="16" spans="1:3" x14ac:dyDescent="0.25">
      <c r="A16" s="20" t="s">
        <v>36</v>
      </c>
      <c r="B16" s="46"/>
      <c r="C16" s="46"/>
    </row>
    <row r="17" spans="1:3" x14ac:dyDescent="0.25">
      <c r="A17" s="68" t="s">
        <v>37</v>
      </c>
      <c r="B17" s="46"/>
      <c r="C17" s="46"/>
    </row>
    <row r="18" spans="1:3" x14ac:dyDescent="0.25">
      <c r="A18" s="69"/>
      <c r="B18" s="10" t="s">
        <v>39</v>
      </c>
      <c r="C18" s="10" t="s">
        <v>40</v>
      </c>
    </row>
    <row r="19" spans="1:3" x14ac:dyDescent="0.25">
      <c r="A19" s="69"/>
      <c r="B19" s="6"/>
      <c r="C19" s="6"/>
    </row>
    <row r="20" spans="1:3" x14ac:dyDescent="0.25">
      <c r="A20" s="69"/>
      <c r="B20" s="6"/>
      <c r="C20" s="6"/>
    </row>
    <row r="21" spans="1:3" x14ac:dyDescent="0.25">
      <c r="A21" s="70"/>
      <c r="B21" s="6"/>
      <c r="C21" s="6"/>
    </row>
    <row r="22" spans="1:3" x14ac:dyDescent="0.25">
      <c r="A22" s="20" t="s">
        <v>41</v>
      </c>
      <c r="B22" s="46"/>
      <c r="C22" s="46"/>
    </row>
    <row r="23" spans="1:3" x14ac:dyDescent="0.25">
      <c r="A23" s="20" t="s">
        <v>42</v>
      </c>
      <c r="B23" s="71"/>
      <c r="C23" s="72"/>
    </row>
    <row r="24" spans="1:3" x14ac:dyDescent="0.25">
      <c r="A24" s="20" t="s">
        <v>43</v>
      </c>
      <c r="B24" s="46"/>
      <c r="C24" s="46"/>
    </row>
    <row r="25" spans="1:3" x14ac:dyDescent="0.25">
      <c r="A25" s="20" t="s">
        <v>44</v>
      </c>
      <c r="B25" s="46"/>
      <c r="C25" s="46"/>
    </row>
    <row r="26" spans="1:3" x14ac:dyDescent="0.25">
      <c r="A26" s="20" t="s">
        <v>46</v>
      </c>
      <c r="B26" s="46"/>
      <c r="C26" s="46"/>
    </row>
    <row r="27" spans="1:3" x14ac:dyDescent="0.25">
      <c r="A27" s="19" t="s">
        <v>47</v>
      </c>
      <c r="B27" s="46"/>
      <c r="C27" s="46"/>
    </row>
    <row r="28" spans="1:3" x14ac:dyDescent="0.25">
      <c r="A28" s="73" t="s">
        <v>48</v>
      </c>
      <c r="B28" s="73"/>
      <c r="C28" s="73"/>
    </row>
    <row r="29" spans="1:3" x14ac:dyDescent="0.25">
      <c r="A29" s="66" t="s">
        <v>49</v>
      </c>
      <c r="B29" s="67"/>
      <c r="C29" s="11"/>
    </row>
    <row r="30" spans="1:3" x14ac:dyDescent="0.25">
      <c r="A30" s="66" t="s">
        <v>50</v>
      </c>
      <c r="B30" s="67"/>
      <c r="C30" s="11"/>
    </row>
    <row r="31" spans="1:3" x14ac:dyDescent="0.25">
      <c r="A31" s="66" t="s">
        <v>51</v>
      </c>
      <c r="B31" s="67"/>
      <c r="C31" s="12"/>
    </row>
    <row r="32" spans="1:3" x14ac:dyDescent="0.25">
      <c r="A32" s="66" t="s">
        <v>52</v>
      </c>
      <c r="B32" s="67"/>
      <c r="C32" s="11"/>
    </row>
    <row r="33" spans="1:3" x14ac:dyDescent="0.25">
      <c r="A33" s="66" t="s">
        <v>53</v>
      </c>
      <c r="B33" s="67"/>
      <c r="C33" s="11"/>
    </row>
    <row r="34" spans="1:3" x14ac:dyDescent="0.25">
      <c r="A34" s="66" t="s">
        <v>54</v>
      </c>
      <c r="B34" s="67"/>
      <c r="C34" s="13"/>
    </row>
    <row r="35" spans="1:3" x14ac:dyDescent="0.25">
      <c r="A35" s="62" t="s">
        <v>55</v>
      </c>
      <c r="B35" s="63"/>
      <c r="C35" s="14"/>
    </row>
    <row r="36" spans="1:3" x14ac:dyDescent="0.25">
      <c r="A36" s="62" t="s">
        <v>56</v>
      </c>
      <c r="B36" s="63"/>
      <c r="C36" s="15"/>
    </row>
    <row r="37" spans="1:3" x14ac:dyDescent="0.25">
      <c r="A37" s="74" t="s">
        <v>57</v>
      </c>
      <c r="B37" s="75"/>
      <c r="C37" s="15"/>
    </row>
    <row r="38" spans="1:3" x14ac:dyDescent="0.25">
      <c r="A38" s="76"/>
      <c r="B38" s="77"/>
      <c r="C38" s="15"/>
    </row>
    <row r="39" spans="1:3" x14ac:dyDescent="0.25">
      <c r="A39" s="78"/>
      <c r="B39" s="79"/>
      <c r="C39" s="15"/>
    </row>
    <row r="40" spans="1:3" x14ac:dyDescent="0.25">
      <c r="A40" s="80" t="s">
        <v>58</v>
      </c>
      <c r="B40" s="80"/>
      <c r="C40" s="80"/>
    </row>
    <row r="41" spans="1:3" x14ac:dyDescent="0.25">
      <c r="A41" s="17" t="s">
        <v>59</v>
      </c>
      <c r="B41" s="18"/>
      <c r="C41" s="15"/>
    </row>
    <row r="42" spans="1:3" x14ac:dyDescent="0.25">
      <c r="A42" s="62" t="s">
        <v>60</v>
      </c>
      <c r="B42" s="63"/>
      <c r="C42" s="15"/>
    </row>
    <row r="43" spans="1:3" x14ac:dyDescent="0.25">
      <c r="A43" s="62" t="s">
        <v>61</v>
      </c>
      <c r="B43" s="63"/>
      <c r="C43" s="15"/>
    </row>
    <row r="44" spans="1:3" x14ac:dyDescent="0.25">
      <c r="A44" s="17" t="s">
        <v>62</v>
      </c>
      <c r="B44" s="18"/>
      <c r="C44" s="15"/>
    </row>
    <row r="45" spans="1:3" x14ac:dyDescent="0.25">
      <c r="A45" s="17" t="s">
        <v>63</v>
      </c>
      <c r="B45" s="18"/>
      <c r="C45" s="15"/>
    </row>
    <row r="46" spans="1:3" x14ac:dyDescent="0.25">
      <c r="A46" s="62" t="s">
        <v>64</v>
      </c>
      <c r="B46" s="63"/>
      <c r="C46" s="15"/>
    </row>
    <row r="47" spans="1:3" x14ac:dyDescent="0.25">
      <c r="A47" s="17" t="s">
        <v>65</v>
      </c>
      <c r="B47" s="16"/>
      <c r="C47" s="15"/>
    </row>
    <row r="48" spans="1:3" x14ac:dyDescent="0.25">
      <c r="A48" s="62" t="s">
        <v>66</v>
      </c>
      <c r="B48" s="63"/>
      <c r="C48" s="15"/>
    </row>
    <row r="49" spans="1:3" x14ac:dyDescent="0.25">
      <c r="A49" s="62" t="s">
        <v>67</v>
      </c>
      <c r="B49" s="63"/>
      <c r="C49" s="15"/>
    </row>
    <row r="50" spans="1:3" x14ac:dyDescent="0.25">
      <c r="A50" s="62" t="s">
        <v>57</v>
      </c>
      <c r="B50" s="63"/>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tabSelected="1" topLeftCell="A40" zoomScale="110" zoomScaleNormal="110" workbookViewId="0">
      <selection activeCell="B40" sqref="B40:C40"/>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1" t="s">
        <v>68</v>
      </c>
      <c r="B1" s="81"/>
      <c r="C1" s="81"/>
    </row>
    <row r="2" spans="1:9" ht="15" customHeight="1" x14ac:dyDescent="0.25">
      <c r="A2" s="35" t="s">
        <v>29</v>
      </c>
      <c r="B2" s="85" t="str">
        <f>'AUTOS NOTA 321'!B2:C2</f>
        <v xml:space="preserve">69798960-APJ30837 </v>
      </c>
      <c r="C2" s="86"/>
    </row>
    <row r="3" spans="1:9" x14ac:dyDescent="0.25">
      <c r="A3" s="36" t="s">
        <v>1</v>
      </c>
      <c r="B3" s="100" t="str">
        <f>'AUTOS  NOTA 322'!B2:C2</f>
        <v>05129-31-03-001-2021-00169-00</v>
      </c>
      <c r="C3" s="101"/>
    </row>
    <row r="4" spans="1:9" x14ac:dyDescent="0.25">
      <c r="A4" s="36" t="s">
        <v>2</v>
      </c>
      <c r="B4" s="101" t="str">
        <f>'AUTOS  NOTA 322'!B3:C3</f>
        <v>PRIMERO CIVIL DEL CIRCUITO DE CALDAS (ANTIOQUIA)</v>
      </c>
      <c r="C4" s="101"/>
    </row>
    <row r="5" spans="1:9" x14ac:dyDescent="0.25">
      <c r="A5" s="36" t="s">
        <v>3</v>
      </c>
      <c r="B5" s="101" t="str">
        <f>'AUTOS  NOTA 322'!B4:C4</f>
        <v>COMPAÑÍA TRANSPORTADORA ROTTERDAN S.A.S. Y ALLIANZ SEGUROS S.A.</v>
      </c>
      <c r="C5" s="101"/>
    </row>
    <row r="6" spans="1:9" ht="15" customHeight="1" x14ac:dyDescent="0.25">
      <c r="A6" s="36" t="s">
        <v>4</v>
      </c>
      <c r="B6" s="101" t="str">
        <f>'AUTOS  NOTA 322'!B5:C5</f>
        <v>SALOMÉ LLANO (VÍCTIMA DIRECTA), NATALIA LÓPEZ LÓPEZ (MADRE), GUILLERMO LEÓN LLANO (PADRE), CESAR OCTAVIO LÓPEZ DOMINGUEZ (ABUELO), EDWIN DANIEL GAVIRIA LÓPEZ (PADRINO), JONNY ALEXI LÓPEZ LÓPEZ (TIO), JUAN CARLOS LLANO ACEVEDO (TIO),LUZ MYRIAM ACEVEDO FRANCO (TIA), MARIA MARGARITA ACEVEDO DE LLANOS (ABUELA), MARIA RAQUEL FRANCO (BISABUELA) Y MARÍA YOLANDA LÓPEZ (ABUELA).</v>
      </c>
      <c r="C6" s="101"/>
    </row>
    <row r="7" spans="1:9" x14ac:dyDescent="0.25">
      <c r="A7" s="36" t="s">
        <v>5</v>
      </c>
      <c r="B7" s="101" t="str">
        <f>'AUTOS  NOTA 322'!B6:C6</f>
        <v>LLAMADA EN GARANTIA</v>
      </c>
      <c r="C7" s="101"/>
    </row>
    <row r="8" spans="1:9" x14ac:dyDescent="0.25">
      <c r="A8" s="38" t="s">
        <v>119</v>
      </c>
      <c r="B8" s="101" t="str">
        <f>'AUTOS  NOTA 322'!B7:C8</f>
        <v xml:space="preserve">SALOMÉ LLANO LÓPEZ </v>
      </c>
      <c r="C8" s="101"/>
    </row>
    <row r="9" spans="1:9" ht="30" x14ac:dyDescent="0.25">
      <c r="A9" s="36" t="s">
        <v>69</v>
      </c>
      <c r="B9" s="98">
        <f>SUM(C11,C12,C14,C15,C17)</f>
        <v>1114176160</v>
      </c>
      <c r="C9" s="99"/>
    </row>
    <row r="10" spans="1:9" x14ac:dyDescent="0.25">
      <c r="A10" s="102" t="s">
        <v>70</v>
      </c>
      <c r="B10" s="90" t="s">
        <v>71</v>
      </c>
      <c r="C10" s="91"/>
    </row>
    <row r="11" spans="1:9" x14ac:dyDescent="0.25">
      <c r="A11" s="102"/>
      <c r="B11" s="37" t="s">
        <v>72</v>
      </c>
      <c r="C11" s="32">
        <f>(21872092+121757233)</f>
        <v>143629325</v>
      </c>
    </row>
    <row r="12" spans="1:9" x14ac:dyDescent="0.25">
      <c r="A12" s="102"/>
      <c r="B12" s="37" t="s">
        <v>73</v>
      </c>
      <c r="C12" s="32">
        <v>243726035</v>
      </c>
    </row>
    <row r="13" spans="1:9" x14ac:dyDescent="0.25">
      <c r="A13" s="102"/>
      <c r="B13" s="90"/>
      <c r="C13" s="91"/>
    </row>
    <row r="14" spans="1:9" x14ac:dyDescent="0.25">
      <c r="A14" s="102"/>
      <c r="B14" s="37" t="s">
        <v>116</v>
      </c>
      <c r="C14" s="40">
        <v>545115600</v>
      </c>
    </row>
    <row r="15" spans="1:9" x14ac:dyDescent="0.25">
      <c r="A15" s="102"/>
      <c r="B15" s="37" t="s">
        <v>117</v>
      </c>
      <c r="C15" s="40">
        <v>181705200</v>
      </c>
      <c r="E15" t="s">
        <v>75</v>
      </c>
      <c r="F15" s="22">
        <v>0.7</v>
      </c>
    </row>
    <row r="16" spans="1:9" x14ac:dyDescent="0.25">
      <c r="A16" s="102"/>
      <c r="B16" s="90" t="s">
        <v>76</v>
      </c>
      <c r="C16" s="91"/>
      <c r="E16" t="s">
        <v>77</v>
      </c>
      <c r="F16" s="23">
        <v>0.3</v>
      </c>
      <c r="I16" s="25"/>
    </row>
    <row r="17" spans="1:9" x14ac:dyDescent="0.25">
      <c r="A17" s="102"/>
      <c r="B17" s="37"/>
      <c r="C17" s="41"/>
      <c r="F17" s="26"/>
      <c r="I17" s="25"/>
    </row>
    <row r="18" spans="1:9" ht="23.25" customHeight="1" x14ac:dyDescent="0.25">
      <c r="A18" s="39" t="s">
        <v>78</v>
      </c>
      <c r="B18" s="85" t="s">
        <v>79</v>
      </c>
      <c r="C18" s="86"/>
    </row>
    <row r="19" spans="1:9" ht="60" x14ac:dyDescent="0.25">
      <c r="A19" s="36" t="s">
        <v>80</v>
      </c>
      <c r="B19" s="92" t="s">
        <v>177</v>
      </c>
      <c r="C19" s="93"/>
    </row>
    <row r="20" spans="1:9" ht="15" customHeight="1" x14ac:dyDescent="0.25">
      <c r="A20" s="21" t="s">
        <v>81</v>
      </c>
      <c r="B20" s="87">
        <f>((C22+C23+C25+C26+C30+C28+C32+C34+C29+C33)-C37)*C36*C38</f>
        <v>362735846</v>
      </c>
      <c r="C20" s="87"/>
    </row>
    <row r="21" spans="1:9" x14ac:dyDescent="0.25">
      <c r="A21" s="7" t="s">
        <v>82</v>
      </c>
      <c r="B21" s="94" t="s">
        <v>71</v>
      </c>
      <c r="C21" s="95"/>
    </row>
    <row r="22" spans="1:9" x14ac:dyDescent="0.25">
      <c r="A22" s="96"/>
      <c r="B22" s="37" t="s">
        <v>72</v>
      </c>
      <c r="C22" s="32">
        <f>44719562+144516284</f>
        <v>189235846</v>
      </c>
    </row>
    <row r="23" spans="1:9" x14ac:dyDescent="0.25">
      <c r="A23" s="97"/>
      <c r="B23" s="37" t="s">
        <v>73</v>
      </c>
      <c r="C23" s="32">
        <v>0</v>
      </c>
    </row>
    <row r="24" spans="1:9" x14ac:dyDescent="0.25">
      <c r="A24" s="97"/>
      <c r="B24" s="90" t="s">
        <v>74</v>
      </c>
      <c r="C24" s="91"/>
    </row>
    <row r="25" spans="1:9" x14ac:dyDescent="0.25">
      <c r="A25" s="97"/>
      <c r="B25" s="37" t="s">
        <v>116</v>
      </c>
      <c r="C25" s="40">
        <v>145000000</v>
      </c>
    </row>
    <row r="26" spans="1:9" ht="29.1" customHeight="1" x14ac:dyDescent="0.25">
      <c r="A26" s="97"/>
      <c r="B26" s="37" t="s">
        <v>118</v>
      </c>
      <c r="C26" s="40">
        <v>30000000</v>
      </c>
    </row>
    <row r="27" spans="1:9" x14ac:dyDescent="0.25">
      <c r="A27" s="97"/>
      <c r="B27" s="90" t="s">
        <v>147</v>
      </c>
      <c r="C27" s="91"/>
    </row>
    <row r="28" spans="1:9" x14ac:dyDescent="0.25">
      <c r="A28" s="97"/>
      <c r="B28" s="37" t="s">
        <v>174</v>
      </c>
      <c r="C28" s="32">
        <v>0</v>
      </c>
    </row>
    <row r="29" spans="1:9" x14ac:dyDescent="0.25">
      <c r="A29" s="97"/>
      <c r="B29" s="37" t="s">
        <v>72</v>
      </c>
      <c r="C29" s="32">
        <v>0</v>
      </c>
    </row>
    <row r="30" spans="1:9" x14ac:dyDescent="0.25">
      <c r="A30" s="97"/>
      <c r="B30" s="37" t="s">
        <v>73</v>
      </c>
      <c r="C30" s="32">
        <v>0</v>
      </c>
    </row>
    <row r="31" spans="1:9" x14ac:dyDescent="0.25">
      <c r="A31" s="97"/>
      <c r="B31" s="90" t="s">
        <v>148</v>
      </c>
      <c r="C31" s="91"/>
    </row>
    <row r="32" spans="1:9" x14ac:dyDescent="0.25">
      <c r="A32" s="97"/>
      <c r="B32" s="37"/>
      <c r="C32" s="32"/>
    </row>
    <row r="33" spans="1:3" x14ac:dyDescent="0.25">
      <c r="A33" s="97"/>
      <c r="B33" s="37" t="s">
        <v>72</v>
      </c>
      <c r="C33" s="32">
        <v>0</v>
      </c>
    </row>
    <row r="34" spans="1:3" x14ac:dyDescent="0.25">
      <c r="A34" s="97"/>
      <c r="B34" s="37" t="s">
        <v>73</v>
      </c>
      <c r="C34" s="32">
        <v>0</v>
      </c>
    </row>
    <row r="35" spans="1:3" x14ac:dyDescent="0.25">
      <c r="A35" s="97"/>
      <c r="B35" s="90" t="s">
        <v>136</v>
      </c>
      <c r="C35" s="91"/>
    </row>
    <row r="36" spans="1:3" x14ac:dyDescent="0.25">
      <c r="A36" s="97"/>
      <c r="B36" s="37" t="s">
        <v>151</v>
      </c>
      <c r="C36" s="33">
        <v>1</v>
      </c>
    </row>
    <row r="37" spans="1:3" x14ac:dyDescent="0.25">
      <c r="A37" s="97"/>
      <c r="B37" s="37" t="s">
        <v>137</v>
      </c>
      <c r="C37" s="34">
        <v>1500000</v>
      </c>
    </row>
    <row r="38" spans="1:3" x14ac:dyDescent="0.25">
      <c r="A38" s="97"/>
      <c r="B38" s="37" t="s">
        <v>154</v>
      </c>
      <c r="C38" s="33">
        <v>1</v>
      </c>
    </row>
    <row r="39" spans="1:3" x14ac:dyDescent="0.25">
      <c r="A39" s="24" t="s">
        <v>83</v>
      </c>
      <c r="B39" s="87">
        <f>IFERROR(B20*(VLOOKUP(B18,E15:F17,2,0)),16666)</f>
        <v>16666</v>
      </c>
      <c r="C39" s="87"/>
    </row>
    <row r="40" spans="1:3" ht="93" customHeight="1" x14ac:dyDescent="0.25">
      <c r="A40" s="36" t="s">
        <v>149</v>
      </c>
      <c r="B40" s="88" t="s">
        <v>179</v>
      </c>
      <c r="C40" s="89"/>
    </row>
    <row r="41" spans="1:3" ht="211.5" customHeight="1" x14ac:dyDescent="0.25">
      <c r="A41" s="36" t="s">
        <v>84</v>
      </c>
      <c r="B41" s="83" t="s">
        <v>178</v>
      </c>
      <c r="C41" s="84"/>
    </row>
    <row r="42" spans="1:3" ht="26.1" customHeight="1" x14ac:dyDescent="0.25">
      <c r="A42" s="43" t="s">
        <v>141</v>
      </c>
      <c r="B42" s="43"/>
      <c r="C42" s="43"/>
    </row>
    <row r="43" spans="1:3" x14ac:dyDescent="0.25">
      <c r="A43" s="42" t="s">
        <v>142</v>
      </c>
      <c r="B43" s="82"/>
      <c r="C43" s="82"/>
    </row>
    <row r="44" spans="1:3" ht="41.1" customHeight="1" x14ac:dyDescent="0.25">
      <c r="A44" s="42" t="s">
        <v>140</v>
      </c>
      <c r="B44" s="82"/>
      <c r="C44" s="82"/>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1" t="s">
        <v>85</v>
      </c>
      <c r="B1" s="81"/>
      <c r="C1" s="81"/>
    </row>
    <row r="2" spans="1:3" x14ac:dyDescent="0.25">
      <c r="A2" s="20" t="s">
        <v>29</v>
      </c>
      <c r="B2" s="71" t="str">
        <f>'AUTOS NOTA 324'!B2:C2</f>
        <v xml:space="preserve">69798960-APJ30837 </v>
      </c>
      <c r="C2" s="72"/>
    </row>
    <row r="3" spans="1:3" x14ac:dyDescent="0.25">
      <c r="A3" s="5" t="s">
        <v>1</v>
      </c>
      <c r="B3" s="46" t="str">
        <f>'AUTOS  NOTA 322'!B2:C2</f>
        <v>05129-31-03-001-2021-00169-00</v>
      </c>
      <c r="C3" s="46"/>
    </row>
    <row r="4" spans="1:3" x14ac:dyDescent="0.25">
      <c r="A4" s="5" t="s">
        <v>2</v>
      </c>
      <c r="B4" s="46" t="str">
        <f>'AUTOS  NOTA 322'!B3:C3</f>
        <v>PRIMERO CIVIL DEL CIRCUITO DE CALDAS (ANTIOQUIA)</v>
      </c>
      <c r="C4" s="46"/>
    </row>
    <row r="5" spans="1:3" x14ac:dyDescent="0.25">
      <c r="A5" s="5" t="s">
        <v>3</v>
      </c>
      <c r="B5" s="46" t="str">
        <f>'AUTOS  NOTA 322'!B4:C4</f>
        <v>COMPAÑÍA TRANSPORTADORA ROTTERDAN S.A.S. Y ALLIANZ SEGUROS S.A.</v>
      </c>
      <c r="C5" s="46"/>
    </row>
    <row r="6" spans="1:3" ht="15" customHeight="1" x14ac:dyDescent="0.25">
      <c r="A6" s="5" t="s">
        <v>4</v>
      </c>
      <c r="B6" s="46" t="str">
        <f>'AUTOS  NOTA 322'!B5:C5</f>
        <v>SALOMÉ LLANO (VÍCTIMA DIRECTA), NATALIA LÓPEZ LÓPEZ (MADRE), GUILLERMO LEÓN LLANO (PADRE), CESAR OCTAVIO LÓPEZ DOMINGUEZ (ABUELO), EDWIN DANIEL GAVIRIA LÓPEZ (PADRINO), JONNY ALEXI LÓPEZ LÓPEZ (TIO), JUAN CARLOS LLANO ACEVEDO (TIO),LUZ MYRIAM ACEVEDO FRANCO (TIA), MARIA MARGARITA ACEVEDO DE LLANOS (ABUELA), MARIA RAQUEL FRANCO (BISABUELA) Y MARÍA YOLANDA LÓPEZ (ABUELA).</v>
      </c>
      <c r="C6" s="46"/>
    </row>
    <row r="7" spans="1:3" ht="15" customHeight="1" x14ac:dyDescent="0.25">
      <c r="A7" s="5" t="s">
        <v>5</v>
      </c>
      <c r="B7" s="46" t="str">
        <f>'AUTOS  NOTA 322'!B6:C6</f>
        <v>LLAMADA EN GARANTIA</v>
      </c>
      <c r="C7" s="46"/>
    </row>
    <row r="8" spans="1:3" ht="15" customHeight="1" x14ac:dyDescent="0.25">
      <c r="A8" s="31" t="s">
        <v>119</v>
      </c>
      <c r="B8" s="46" t="str">
        <f>'AUTOS  NOTA 322'!B7:C8</f>
        <v xml:space="preserve">SALOMÉ LLANO LÓPEZ </v>
      </c>
      <c r="C8" s="46"/>
    </row>
    <row r="9" spans="1:3" ht="18.95" customHeight="1" x14ac:dyDescent="0.25">
      <c r="A9" s="5" t="s">
        <v>120</v>
      </c>
      <c r="B9" s="46"/>
      <c r="C9" s="46"/>
    </row>
    <row r="10" spans="1:3" x14ac:dyDescent="0.25">
      <c r="A10" s="7" t="s">
        <v>82</v>
      </c>
      <c r="B10" s="105">
        <f>'AUTOS NOTA 324'!B20:C20</f>
        <v>362735846</v>
      </c>
      <c r="C10" s="105"/>
    </row>
    <row r="11" spans="1:3" x14ac:dyDescent="0.25">
      <c r="A11" s="7" t="s">
        <v>139</v>
      </c>
      <c r="B11" s="106">
        <f>'AUTOS NOTA 324'!B39:C39</f>
        <v>16666</v>
      </c>
      <c r="C11" s="46"/>
    </row>
    <row r="12" spans="1:3" ht="30" x14ac:dyDescent="0.25">
      <c r="A12" s="7" t="s">
        <v>86</v>
      </c>
      <c r="B12" s="103"/>
      <c r="C12" s="104"/>
    </row>
    <row r="13" spans="1:3" ht="45" x14ac:dyDescent="0.25">
      <c r="A13" s="5" t="s">
        <v>87</v>
      </c>
      <c r="B13" s="46"/>
      <c r="C13" s="46"/>
    </row>
    <row r="14" spans="1:3" ht="45" x14ac:dyDescent="0.25">
      <c r="A14" s="5" t="s">
        <v>88</v>
      </c>
      <c r="B14" s="46"/>
      <c r="C14" s="46"/>
    </row>
    <row r="15" spans="1:3" x14ac:dyDescent="0.25">
      <c r="A15" s="5" t="s">
        <v>89</v>
      </c>
      <c r="B15" s="6"/>
      <c r="C15" s="6"/>
    </row>
    <row r="16" spans="1:3" x14ac:dyDescent="0.25">
      <c r="A16" s="7" t="s">
        <v>90</v>
      </c>
      <c r="B16" s="46"/>
      <c r="C16" s="46"/>
    </row>
    <row r="17" spans="1:3" x14ac:dyDescent="0.25">
      <c r="A17" s="6" t="s">
        <v>91</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152</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153</v>
      </c>
    </row>
    <row r="7" spans="1:15" x14ac:dyDescent="0.25">
      <c r="E7" s="1" t="s">
        <v>114</v>
      </c>
      <c r="I7" t="s">
        <v>145</v>
      </c>
      <c r="L7" s="30" t="s">
        <v>127</v>
      </c>
    </row>
    <row r="8" spans="1:15" x14ac:dyDescent="0.25">
      <c r="E8" s="1" t="s">
        <v>115</v>
      </c>
      <c r="L8" s="30" t="s">
        <v>147</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 Lozano Villota</cp:lastModifiedBy>
  <cp:revision/>
  <dcterms:created xsi:type="dcterms:W3CDTF">2020-12-07T14:41:17Z</dcterms:created>
  <dcterms:modified xsi:type="dcterms:W3CDTF">2023-12-18T16:21:20Z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