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Juan\Downloads\"/>
    </mc:Choice>
  </mc:AlternateContent>
  <xr:revisionPtr revIDLastSave="0" documentId="13_ncr:1_{140E0633-559C-4DE8-94DA-AF2EF42CA71F}"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2" r:id="rId4"/>
    <sheet name="Hoja2" sheetId="6" state="hidden" r:id="rId5"/>
  </sheets>
  <externalReferences>
    <externalReference r:id="rId6"/>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7" i="11"/>
  <c r="B5" i="11"/>
  <c r="B4" i="11"/>
  <c r="B3" i="11"/>
  <c r="B19" i="11" l="1"/>
  <c r="B28" i="11" s="1"/>
  <c r="B8" i="11"/>
</calcChain>
</file>

<file path=xl/sharedStrings.xml><?xml version="1.0" encoding="utf-8"?>
<sst xmlns="http://schemas.openxmlformats.org/spreadsheetml/2006/main" count="166" uniqueCount="129">
  <si>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</si>
  <si>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</si>
  <si>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</si>
  <si>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</si>
  <si>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</si>
  <si>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</si>
  <si>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</si>
  <si>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</si>
  <si>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</si>
  <si>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</si>
  <si>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</si>
  <si>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</si>
  <si>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</si>
  <si>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</si>
  <si>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</si>
  <si>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</si>
  <si>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</si>
  <si>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</si>
  <si>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</si>
  <si>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</si>
  <si>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</si>
  <si>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</si>
  <si>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</si>
  <si>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</si>
  <si>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</si>
  <si>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</si>
  <si>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</si>
  <si>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</si>
  <si>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</si>
  <si>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</si>
  <si>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</si>
  <si>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</si>
  <si>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</si>
  <si>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</si>
  <si>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</si>
  <si>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</si>
  <si>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</si>
  <si>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</si>
  <si>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</si>
  <si>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</si>
  <si>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</si>
  <si>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</si>
  <si>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</si>
  <si>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</si>
  <si>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</si>
  <si>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</si>
  <si>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</si>
  <si>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</si>
  <si>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</si>
  <si>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</si>
  <si>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</si>
  <si>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</si>
  <si>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</si>
  <si>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</si>
  <si>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</si>
  <si>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</si>
  <si>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</si>
  <si>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</si>
  <si>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</si>
  <si>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</si>
  <si>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</si>
  <si>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</si>
  <si>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</si>
  <si>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</si>
  <si>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</si>
  <si>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</si>
  <si>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</si>
  <si>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</si>
  <si>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</si>
  <si>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</si>
  <si>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</si>
  <si>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</si>
  <si>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</si>
  <si>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</si>
  <si>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</si>
  <si>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</si>
  <si>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</si>
  <si>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</si>
  <si>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</si>
  <si>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</si>
  <si>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</si>
  <si>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</si>
  <si>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</si>
  <si>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</si>
  <si>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</si>
  <si>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</si>
  <si>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</si>
  <si>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</si>
  <si>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</si>
  <si>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</si>
  <si>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</si>
  <si>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</si>
  <si>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</si>
  <si>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</si>
  <si>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</si>
  <si>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</si>
  <si>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</si>
  <si>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</si>
  <si>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</si>
  <si>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</si>
  <si>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</si>
  <si>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</si>
  <si>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</si>
  <si>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</si>
  <si>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</si>
  <si>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</si>
  <si>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</si>
  <si>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</si>
  <si>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</si>
  <si>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</si>
  <si>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</si>
  <si>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</si>
  <si>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</si>
  <si>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11001-33-36-038-2019-00353-00</t>
  </si>
  <si>
    <t>38 ADMINISTRATIVO DE BOGOTÁ</t>
  </si>
  <si>
    <t>ARACELY SÁNCHEZ MOSQUERA Y OTROS</t>
  </si>
  <si>
    <t>HOSPITAL UNIVERSITARIO DEL VALLE EVARISTO GARCÍA</t>
  </si>
  <si>
    <t>LLAMADO EN GARANTÍA</t>
  </si>
  <si>
    <t>RCE</t>
  </si>
  <si>
    <t>1. El 25 de julio de 2017, la señora Aracely Sánchez consulta al servicio de urgencias del Hospital Universitario Del Valle Evaristo García. Al día siguiente fue diagnosticado con isquemia crítica de miembro inferior derecho, necrosis de falange distal de halux, todo el segundo artejo y la mitad medial del tercer artejo. Se ordena arteriografía de aorta y miembros inferiores.
2. Al parecer el 27 de julio de 2017 se inician trámites de remisión. La remisión no se da y las atenciones requeridas se tramitan en el Hospital, mientras se continúan los trámites de remisión.
3. Al parecer, el 29 de julio de 2017 la EPS finaliza los trámites de remisión porque vio que el Hospital sí tenía los medios para proveer la atención necesaria, pero supuestamente no se le practicó la arteriografía.
4.  Teniendo en cuenta que la EPS no autoriza la realización de los exámenes, el 02 de agosto de 2017 egresan voluntariamente a la paciente para practicar el examen no realizado. Se imparten recomendaciones, entre ellas, re consultar al servicio de urgencias con el resultado del examen de arteriografía de miembros inferiores.
5. El 07 de agosto de 2017 la paciente vuelve a consultar el servicio de urgencias del Hospital Universitario del Valle Evaristo García, para que la atendieran porque el examen no se lo pudo hacer por el costo.
6. En su nuevo ingreso se establece que la necrosis sigue avanzando. El 11 de agosto de 2017 se ordena realizar el procedimiento de angioplastia o aterectomía de miembros inferiores.
7. El 16 de agosto de 2017 se reitera la urgencia del traslado para realizar la arteriografía que es de carácter vital. 
8. El 17 de agosto de 2017 es trasladada a la clínica del Valle de Lili, donde se advierte el avanzado estado de la necrosis con alto riesgo de amputación.
9. El 19 de agosto de 2017 se le hace plan de manejo con trombólisis y amputación de la extremidad para mejorar el compromiso necrótico. La familia y el paciente se opusieron al traslado. Siendo el 21 de agosto de 2017, la EPS aún no le autorizaba la arteriografía. Por lo anterior, se decide hacer trombólisis para mejorar el nivel de amputación y se procede al corte del tejido muerto (amputan) el 25 de agosto de 2017.</t>
  </si>
  <si>
    <t>ARACELY SÁNCHEZ MOSQUERA, WILLIAM ALEXIS ORDÓÑEZ SÁNCHEZ, JESSICA TATIANA  ORDÓÑEZ SÁNCHEZ, JHON ALEJANDRO ORDÓÑEZ SÁNCHEZ, EMILE CAROLINA SÁNCHEZ MOSQUERA, LUZ ARELI SÁNCHEZ MOSQUERA, LENIS SÁNCHEZ MOSQUERA, ARLEY SÁNCHEZ MOSQUERA Y INES MOSQUERA IBARRA.</t>
  </si>
  <si>
    <t>HOSPITAL UNIVERSITARIO DEL VALLE EVARISTO GARCÍA Y CÁPITAL SALUD</t>
  </si>
  <si>
    <t>ARACELY SANCHEZ MOSQUERA</t>
  </si>
  <si>
    <t>Moral</t>
  </si>
  <si>
    <t>Daño a la salud</t>
  </si>
  <si>
    <t>Daño moral</t>
  </si>
  <si>
    <t>En caso de que se llegue a demostrar la responsabilidad, los perjuicios que se podrían reconocer a favor de los demandantes son:
Perjuicios morales: Se reconocen porque la afectación de la paciente esta demostrada con la amputación de la extremidad derecho de la víctima, que arrojó una PCL del 35,6%. También esta demostrado el parentesco de los demandantes con la víctima. Con ocasión de la PCL esta lesión tiene se ajusta al baremos de 60 SMMLV para la víctima directa y los parientes con el primer grado de consanguinidad y 30 SMMLV para el segundo. Pretensión total que esta ajustada a los criterios jurisprudenciales y arroja un total de 450 SMMLV.
Perjuicios morales: Se reconocen con ocasión de la lesión calificada con un 35,6% de PCL, que según los criterios jurisprudenciales, por la gravedad de la lesión recibiría la suma correspondiente a 60 SMMLV.
Frente a los perjuicios por lucro cesante, no se encuentran demostrados, pues en la Historia Clínica se observa que pa paciente se encontraba desempleada y no se acreditó el perjuicio.
Sin perjuicio de lo anterior, la idenmización podrá reducirse por la participación de la EPS y por la propia culpa de la víctima.</t>
  </si>
  <si>
    <t>1. CADUCIDAD DE LA ACCIÓN – Artículo 164 de la Ley 1437 de 2011. 2. INEXISTENCIA DE FALLA MÉDICA Y DE RESPONSABILIDAD, DEBIDO A LA ACTUACIÓN DILIGENTE, OPORTUNA, ADECUADA Y CUIDADOSA DEL ESE HOSPITAL UNIVERSITARIO DEL VALLE DEL CAUCA EVARISTO GARCÍA. 3. INEXISTENCIA DE NEXO CAUSAL ENTRE LA ACTUACIÓN DEL HOSPITAL UNIVERSITARIO DEL VALLE Y EL DAÑO. 4. DESATENCIÓN DEL RÉGIMEN JURÍDICO DE LA RESPONSABILIDAD MÉDICA – Incumplimiento del deber de probar el error médico por la parte demandante. 5. LAS OBLIGACIONES MÉDICAS SON DE MEDIO Y NO DE RESULTADO. 6. CAUSA EXTRAÑA COMO CAUSAL EXIMENTE DE RESPONSABILIDAD – CULPA EXCLUSIVA DE LA VÍCTIMA Y HECHO DE UN TERCERO. 7. REDUCCIÓN DE LA EVENTUAL INDEMNIZACIÓN, POR PARTICIPACIÓN DE LA MISMA VÍCTIMA Y EL HECHO DE UN TERCERO – CONCURRENCIA DE CULPAS. 8. IMPROCEDENTE RECONOCIMIENTO DE LUCRO CESANTE. 9. IMPROCEDENTE RECONOCIMIENTO DE PERJUICIOS POR SUPUESTO E
INEXISTENTE DAÑO A LA SALUD. 10. . IMPROCEDENTE RECONOCIMIENTO DEL DAÑO MORAL DE ACUERDO CON EL
PRECEDENTE JURISPRUDENCIAL. 11. NO SE HA REALIZADO EL RIESGO ASEGURADO EN LAS PÓLIZAS DE SEGURO
No. 022087367/0 y 022425835/0. 12. AUSENCIA DE COBERTURA DE LA RESPONSABILIDAD CIVIL PROFESIONAL DE CUALQUIER OTRA ENTIDAD DISTINTA AL ASEGURADO FRENTE A LAS PÓLIZAS DE SEGURO No. 022087367/0 y 022425835/0. 13. EXCLUSIÓN DE COBERTURA DERIVADO DE INOBSERVANCIAS DE DISPOSICIONES LEGALES O NORMAS TÉCNICAS E INCUMPLIMIENTOS DE OBLIGACIONES PARA MANTENER LOS EQUIPOS EN PERFECTO ESTADO PACTADAS EN LAS PÓLIZAS No. 022087367/0 y 022425835/0. 14. EN EL EVENTUAL E HIPOTÉTICO CASO QUE SE LLEGUE A DETERMINAR RESPONSABILIDAD ALGUNA EN LA REMISIÓN DEL PACIENTE, ESE NO CORRESPONDE A UN RIESGO ASUMIDO POR LA ALLIANZ SEGUROS S.A. 15. AUSENCIA DE COBERTURA TEMPORAL DE LA PÓLIZA No. 022087367/0. 16. LA AFECTACIÓN DEL SEGURO VULNERARÍA EL PRINCIPIO MERAMENTE INDEMNIZATORIO DEL CONTRATO DE SEGUROS. 17. EN CUALQUIER CASO, DE NINGUNA FORMA SE PODRÁ EXCEDER EL LÍMITE DEL VALOR ASEGURADO. 18. DEDUCIBLE PACTADO EN LAS PÓLIZAS No. 022087367/0 y 022425835/0.</t>
  </si>
  <si>
    <r>
      <t xml:space="preserve">La contingencia es eventual, La Póliza No. 022425835/0 que fundó el llamamiento en garantía ofrece cobertura desde lo material dado que cuenta con el amparo de </t>
    </r>
    <r>
      <rPr>
        <b/>
        <i/>
        <sz val="11"/>
        <color theme="1"/>
        <rFont val="Calibri"/>
        <family val="2"/>
        <scheme val="minor"/>
      </rPr>
      <t>La responsabilidad civil profesional del ASEGURADO por los perjuicios causados a terceros a consecuencia de un servicio médico, quirúrgico, dental, de enfermería, laboratorio o asimilados, presentados durante la vigencia dentro de los predios asegurado</t>
    </r>
    <r>
      <rPr>
        <b/>
        <sz val="11"/>
        <color theme="1"/>
        <rFont val="Calibri"/>
        <family val="2"/>
        <scheme val="minor"/>
      </rPr>
      <t xml:space="preserve">s, y desde lo temporal también ofrece cobertura dado que tiene modalidad de cobertura claims made y  la reclamación ocurrió el 22 de agosto del 2019 con la presentación de la solicitud de conciliación extrajudicial, pues el escrito contenía con detalle la relación de hechos y pretensiones que permiten considerarla como primera reclamación, es decir, que se presentó en vigencia, la cual empezó el 22/03/2019 hasta el 31/12/2019.
La caducidad del medio de control puede no resultar acogida tal y como se computó en la solicitud de sentencia anticipada parcial dado que el hecho dañoso fue la resección anatómica de los dedos de la extremidad inferior, los cuales fueron amputados el 25 de agosto del 2017 y el fenómeno extintivo inició su decurso al día siguiente, esto es el 26 de agosto del 2017, por lo cual, la presentación de a solicitud de conciliación extrajudicial el 22 de agosto del 2019 suspendió satisfactoriamente la caducidad a 4 días de que se concretara. Además la presentación de la demanda también interrumpió la caducidad porque la constancia de no acuerdo se entregó el 22 de noviembre del 2019, mismo día de la audiencia y mismo día de la radicación de la demanda.
Además, de cara a la responsabilidad civil del asegurado, no es claro aun si HUV incurrió en una falla, dado que si bien la EPS rehusó autorizar la práctica de la arteriografia, es preciso establecer si la suerte de los extremos distales de la extremidad ya venían comprometidos por la necrosis, por la negligencia y tardanza de la paciente para consultar, además es preciso establcer si el HUV cincurrió en responsabilidad por tardar en catalogar la situación como "urgencia vital" dado que ello hubiere posibilitado evadir los trámites necesrios pero prescindibles para lograr la prestación de los servicios y las tecnologías que requeria el cuadro de la paciente. No obstante todo indica hasta el momento que la lesión que evolucionó por fuera de la primera onsulta al servicio, la tardanza en acudir por parte de la paciente son factores determinantes en la concreción de la amputación y que la arteriografia que tardó, solo buscba delimitar la zona del corte y nunca evitar ni detener el proceso necrótico.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</si>
</sst>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i/>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6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42" fontId="6" fillId="7" borderId="1" xfId="1" applyFont="1" applyFill="1" applyBorder="1" applyAlignment="1">
      <alignment horizontal="center"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center" vertical="top"/>
    </xf>
    <xf numFmtId="0" fontId="0" fillId="0" borderId="3" xfId="0" applyBorder="1" applyAlignment="1">
      <alignment horizontal="center" vertical="top"/>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6" fillId="0" borderId="1" xfId="0" applyFont="1" applyBorder="1" applyAlignment="1">
      <alignment horizontal="justify" vertical="top" wrapText="1"/>
    </xf>
    <xf numFmtId="0" fontId="0" fillId="0" borderId="11" xfId="0" applyBorder="1" applyAlignment="1">
      <alignment horizontal="left" vertical="top"/>
    </xf>
    <xf numFmtId="0" fontId="4" fillId="2" borderId="4" xfId="0" applyFont="1" applyFill="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0" fillId="0" borderId="2" xfId="0" applyBorder="1" applyAlignment="1">
      <alignment horizontal="justify" vertical="top"/>
    </xf>
    <xf numFmtId="0" fontId="0" fillId="0" borderId="3" xfId="0" applyBorder="1" applyAlignment="1">
      <alignment horizontal="justify" vertical="top"/>
    </xf>
    <xf numFmtId="0" fontId="4" fillId="6" borderId="4" xfId="0" applyFont="1"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4" fillId="6" borderId="12" xfId="0" applyFont="1" applyFill="1" applyBorder="1" applyAlignment="1">
      <alignment horizontal="center" vertical="top"/>
    </xf>
    <xf numFmtId="0" fontId="4" fillId="6" borderId="6" xfId="0" applyFont="1" applyFill="1"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xf>
    <xf numFmtId="0" fontId="0" fillId="0" borderId="5" xfId="0" applyBorder="1" applyAlignment="1">
      <alignment horizontal="left" wrapText="1"/>
    </xf>
    <xf numFmtId="0" fontId="0" fillId="0" borderId="7" xfId="0" applyBorder="1" applyAlignment="1">
      <alignment horizontal="left"/>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2" fillId="0" borderId="1" xfId="0" applyFont="1" applyBorder="1" applyAlignment="1">
      <alignment horizontal="justify" vertical="top"/>
    </xf>
    <xf numFmtId="42" fontId="0" fillId="5" borderId="0" xfId="1" applyFont="1" applyFill="1" applyBorder="1" applyAlignment="1">
      <alignment horizontal="center" vertical="top"/>
    </xf>
    <xf numFmtId="0" fontId="2" fillId="4" borderId="5" xfId="0" applyFont="1" applyFill="1" applyBorder="1" applyAlignment="1">
      <alignment horizontal="left" vertical="top" wrapText="1"/>
    </xf>
    <xf numFmtId="0" fontId="2" fillId="4" borderId="7" xfId="0" applyFont="1" applyFill="1" applyBorder="1" applyAlignment="1">
      <alignment horizontal="left" vertical="top" wrapText="1"/>
    </xf>
    <xf numFmtId="42" fontId="0" fillId="5" borderId="1" xfId="1" applyFon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C20"/>
  <sheetViews>
    <sheetView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19.140625" style="7" customWidth="1"/>
    <col min="4" max="4" width="11.42578125" style="2" hidden="1" customWidth="1"/>
    <col min="5" max="16384" width="11.42578125" style="2" hidden="1"/>
  </cols>
  <sheetData>
    <row r="1" spans="1:3" ht="18.75" x14ac:dyDescent="0.25">
      <c r="A1" s="33" t="s">
        <v>42</v>
      </c>
      <c r="B1" s="33"/>
      <c r="C1" s="33"/>
    </row>
    <row r="2" spans="1:3" x14ac:dyDescent="0.25">
      <c r="A2" s="5" t="s">
        <v>12</v>
      </c>
      <c r="B2" s="25" t="s">
        <v>113</v>
      </c>
      <c r="C2" s="25"/>
    </row>
    <row r="3" spans="1:3" x14ac:dyDescent="0.25">
      <c r="A3" s="5" t="s">
        <v>0</v>
      </c>
      <c r="B3" s="25" t="s">
        <v>114</v>
      </c>
      <c r="C3" s="25"/>
    </row>
    <row r="4" spans="1:3" x14ac:dyDescent="0.25">
      <c r="A4" s="5" t="s">
        <v>111</v>
      </c>
      <c r="B4" s="25" t="s">
        <v>121</v>
      </c>
      <c r="C4" s="25"/>
    </row>
    <row r="5" spans="1:3" ht="63" customHeight="1" x14ac:dyDescent="0.25">
      <c r="A5" s="5" t="s">
        <v>1</v>
      </c>
      <c r="B5" s="25" t="s">
        <v>120</v>
      </c>
      <c r="C5" s="25"/>
    </row>
    <row r="6" spans="1:3" x14ac:dyDescent="0.25">
      <c r="A6" s="5" t="s">
        <v>112</v>
      </c>
      <c r="B6" s="25" t="s">
        <v>117</v>
      </c>
      <c r="C6" s="25"/>
    </row>
    <row r="7" spans="1:3" x14ac:dyDescent="0.25">
      <c r="A7" s="5" t="s">
        <v>2</v>
      </c>
      <c r="B7" s="27" t="s">
        <v>122</v>
      </c>
      <c r="C7" s="25"/>
    </row>
    <row r="8" spans="1:3" x14ac:dyDescent="0.25">
      <c r="A8" s="5" t="s">
        <v>3</v>
      </c>
      <c r="B8" s="30">
        <v>42964</v>
      </c>
      <c r="C8" s="27"/>
    </row>
    <row r="9" spans="1:3" x14ac:dyDescent="0.25">
      <c r="A9" s="5" t="s">
        <v>4</v>
      </c>
      <c r="B9" s="30">
        <v>43699</v>
      </c>
      <c r="C9" s="27"/>
    </row>
    <row r="10" spans="1:3" x14ac:dyDescent="0.25">
      <c r="A10" s="5" t="s">
        <v>5</v>
      </c>
      <c r="B10" s="30">
        <v>43787</v>
      </c>
      <c r="C10" s="27"/>
    </row>
    <row r="11" spans="1:3" ht="75" customHeight="1" x14ac:dyDescent="0.25">
      <c r="A11" s="5" t="s">
        <v>28</v>
      </c>
      <c r="B11" s="31" t="s">
        <v>118</v>
      </c>
      <c r="C11" s="32"/>
    </row>
    <row r="12" spans="1:3" x14ac:dyDescent="0.25">
      <c r="A12" s="26" t="s">
        <v>6</v>
      </c>
      <c r="B12" s="27" t="s">
        <v>119</v>
      </c>
      <c r="C12" s="25"/>
    </row>
    <row r="13" spans="1:3" ht="30" customHeight="1" x14ac:dyDescent="0.25">
      <c r="A13" s="26"/>
      <c r="B13" s="25"/>
      <c r="C13" s="25"/>
    </row>
    <row r="14" spans="1:3" x14ac:dyDescent="0.25">
      <c r="A14" s="26"/>
      <c r="B14" s="25"/>
      <c r="C14" s="25"/>
    </row>
    <row r="15" spans="1:3" x14ac:dyDescent="0.25">
      <c r="A15" s="5" t="s">
        <v>7</v>
      </c>
      <c r="B15" s="25" t="s">
        <v>116</v>
      </c>
      <c r="C15" s="25"/>
    </row>
    <row r="16" spans="1:3" ht="33.75" customHeight="1" x14ac:dyDescent="0.25">
      <c r="A16" s="5" t="s">
        <v>8</v>
      </c>
      <c r="B16" s="25">
        <v>890303461</v>
      </c>
      <c r="C16" s="25"/>
    </row>
    <row r="17" spans="1:3" ht="33.75" customHeight="1" x14ac:dyDescent="0.25">
      <c r="A17" s="5" t="s">
        <v>9</v>
      </c>
      <c r="B17" s="25">
        <v>22087367</v>
      </c>
      <c r="C17" s="25"/>
    </row>
    <row r="18" spans="1:3" ht="33.75" customHeight="1" x14ac:dyDescent="0.25">
      <c r="A18" s="5" t="s">
        <v>43</v>
      </c>
      <c r="B18" s="28">
        <v>44319</v>
      </c>
      <c r="C18" s="29"/>
    </row>
    <row r="19" spans="1:3" x14ac:dyDescent="0.25">
      <c r="A19" s="5" t="s">
        <v>10</v>
      </c>
      <c r="B19" s="24">
        <v>44459</v>
      </c>
      <c r="C19" s="24"/>
    </row>
    <row r="20" spans="1:3" x14ac:dyDescent="0.25">
      <c r="A20" s="5" t="s">
        <v>11</v>
      </c>
      <c r="B20" s="24">
        <v>44480</v>
      </c>
      <c r="C20" s="25"/>
    </row>
  </sheetData>
  <mergeCells count="19">
    <mergeCell ref="B8:C8"/>
    <mergeCell ref="B9:C9"/>
    <mergeCell ref="B10:C10"/>
    <mergeCell ref="B11:C11"/>
    <mergeCell ref="A1:C1"/>
    <mergeCell ref="B7:C7"/>
    <mergeCell ref="B2:C2"/>
    <mergeCell ref="B3:C3"/>
    <mergeCell ref="B4:C4"/>
    <mergeCell ref="B5:C5"/>
    <mergeCell ref="B6:C6"/>
    <mergeCell ref="B19:C19"/>
    <mergeCell ref="B20:C20"/>
    <mergeCell ref="A12:A14"/>
    <mergeCell ref="B12:C14"/>
    <mergeCell ref="B15:C15"/>
    <mergeCell ref="B16:C16"/>
    <mergeCell ref="B17:C17"/>
    <mergeCell ref="B18:C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C52"/>
  <sheetViews>
    <sheetView workbookViewId="0">
      <selection activeCell="B3" sqref="B3:C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44" t="s">
        <v>41</v>
      </c>
      <c r="B1" s="44"/>
      <c r="C1" s="44"/>
    </row>
    <row r="2" spans="1:3" x14ac:dyDescent="0.25">
      <c r="A2" s="13" t="s">
        <v>26</v>
      </c>
      <c r="B2" s="45"/>
      <c r="C2" s="29"/>
    </row>
    <row r="3" spans="1:3" x14ac:dyDescent="0.25">
      <c r="A3" s="5" t="s">
        <v>12</v>
      </c>
      <c r="B3" s="25"/>
      <c r="C3" s="25"/>
    </row>
    <row r="4" spans="1:3" x14ac:dyDescent="0.25">
      <c r="A4" s="5" t="s">
        <v>0</v>
      </c>
      <c r="B4" s="25"/>
      <c r="C4" s="25"/>
    </row>
    <row r="5" spans="1:3" x14ac:dyDescent="0.25">
      <c r="A5" s="5" t="s">
        <v>111</v>
      </c>
      <c r="B5" s="25"/>
      <c r="C5" s="25"/>
    </row>
    <row r="6" spans="1:3" x14ac:dyDescent="0.25">
      <c r="A6" s="5" t="s">
        <v>1</v>
      </c>
      <c r="B6" s="25"/>
      <c r="C6" s="25"/>
    </row>
    <row r="7" spans="1:3" x14ac:dyDescent="0.25">
      <c r="A7" s="5" t="s">
        <v>112</v>
      </c>
      <c r="B7" s="25"/>
      <c r="C7" s="25"/>
    </row>
    <row r="8" spans="1:3" x14ac:dyDescent="0.25">
      <c r="A8" s="13" t="s">
        <v>27</v>
      </c>
      <c r="B8" s="25"/>
      <c r="C8" s="25"/>
    </row>
    <row r="9" spans="1:3" x14ac:dyDescent="0.25">
      <c r="A9" s="13" t="s">
        <v>28</v>
      </c>
      <c r="B9" s="25"/>
      <c r="C9" s="25"/>
    </row>
    <row r="10" spans="1:3" x14ac:dyDescent="0.25">
      <c r="A10" s="13" t="s">
        <v>79</v>
      </c>
      <c r="B10" s="13"/>
      <c r="C10" s="14"/>
    </row>
    <row r="11" spans="1:3" x14ac:dyDescent="0.25">
      <c r="A11" s="13" t="s">
        <v>61</v>
      </c>
      <c r="B11" s="41"/>
      <c r="C11" s="42"/>
    </row>
    <row r="12" spans="1:3" x14ac:dyDescent="0.25">
      <c r="A12" s="13" t="s">
        <v>29</v>
      </c>
      <c r="B12" s="25"/>
      <c r="C12" s="25"/>
    </row>
    <row r="13" spans="1:3" x14ac:dyDescent="0.25">
      <c r="A13" s="13" t="s">
        <v>30</v>
      </c>
      <c r="B13" s="25"/>
      <c r="C13" s="25"/>
    </row>
    <row r="14" spans="1:3" x14ac:dyDescent="0.25">
      <c r="A14" s="13" t="s">
        <v>31</v>
      </c>
      <c r="B14" s="25"/>
      <c r="C14" s="25"/>
    </row>
    <row r="15" spans="1:3" x14ac:dyDescent="0.25">
      <c r="A15" s="39" t="s">
        <v>32</v>
      </c>
      <c r="B15" s="25"/>
      <c r="C15" s="25"/>
    </row>
    <row r="16" spans="1:3" x14ac:dyDescent="0.25">
      <c r="A16" s="40"/>
      <c r="B16" s="9" t="s">
        <v>40</v>
      </c>
      <c r="C16" s="10" t="s">
        <v>16</v>
      </c>
    </row>
    <row r="17" spans="1:3" x14ac:dyDescent="0.25">
      <c r="A17" s="40"/>
      <c r="B17" s="11"/>
      <c r="C17" s="11"/>
    </row>
    <row r="18" spans="1:3" x14ac:dyDescent="0.25">
      <c r="A18" s="40"/>
      <c r="B18" s="11"/>
      <c r="C18" s="11"/>
    </row>
    <row r="19" spans="1:3" x14ac:dyDescent="0.25">
      <c r="A19" s="40"/>
      <c r="B19" s="11"/>
      <c r="C19" s="11"/>
    </row>
    <row r="20" spans="1:3" x14ac:dyDescent="0.25">
      <c r="A20" s="13" t="s">
        <v>25</v>
      </c>
      <c r="B20" s="25"/>
      <c r="C20" s="25"/>
    </row>
    <row r="21" spans="1:3" x14ac:dyDescent="0.25">
      <c r="A21" s="13" t="s">
        <v>62</v>
      </c>
      <c r="B21" s="41"/>
      <c r="C21" s="42"/>
    </row>
    <row r="22" spans="1:3" x14ac:dyDescent="0.25">
      <c r="A22" s="13" t="s">
        <v>17</v>
      </c>
      <c r="B22" s="25"/>
      <c r="C22" s="25"/>
    </row>
    <row r="23" spans="1:3" x14ac:dyDescent="0.25">
      <c r="A23" s="13" t="s">
        <v>77</v>
      </c>
      <c r="B23" s="25"/>
      <c r="C23" s="25"/>
    </row>
    <row r="24" spans="1:3" x14ac:dyDescent="0.25">
      <c r="A24" s="13" t="s">
        <v>39</v>
      </c>
      <c r="B24" s="25"/>
      <c r="C24" s="25"/>
    </row>
    <row r="25" spans="1:3" x14ac:dyDescent="0.25">
      <c r="A25" s="12" t="s">
        <v>78</v>
      </c>
      <c r="B25" s="25"/>
      <c r="C25" s="25"/>
    </row>
    <row r="26" spans="1:3" x14ac:dyDescent="0.25">
      <c r="A26" s="43" t="s">
        <v>65</v>
      </c>
      <c r="B26" s="43"/>
      <c r="C26" s="43"/>
    </row>
    <row r="27" spans="1:3" x14ac:dyDescent="0.25">
      <c r="A27" s="27" t="s">
        <v>38</v>
      </c>
      <c r="B27" s="27"/>
      <c r="C27" s="27"/>
    </row>
    <row r="28" spans="1:3" x14ac:dyDescent="0.25">
      <c r="A28" s="27" t="s">
        <v>37</v>
      </c>
      <c r="B28" s="27"/>
      <c r="C28" s="27"/>
    </row>
    <row r="29" spans="1:3" x14ac:dyDescent="0.25">
      <c r="A29" s="36" t="s">
        <v>36</v>
      </c>
      <c r="B29" s="36"/>
      <c r="C29" s="36"/>
    </row>
    <row r="30" spans="1:3" x14ac:dyDescent="0.25">
      <c r="A30" s="27" t="s">
        <v>14</v>
      </c>
      <c r="B30" s="27"/>
      <c r="C30" s="27"/>
    </row>
    <row r="31" spans="1:3" x14ac:dyDescent="0.25">
      <c r="A31" s="27" t="s">
        <v>15</v>
      </c>
      <c r="B31" s="27"/>
      <c r="C31" s="27"/>
    </row>
    <row r="32" spans="1:3" x14ac:dyDescent="0.25">
      <c r="A32" s="27" t="s">
        <v>35</v>
      </c>
      <c r="B32" s="27"/>
      <c r="C32" s="27"/>
    </row>
    <row r="33" spans="1:3" x14ac:dyDescent="0.25">
      <c r="A33" s="25" t="s">
        <v>96</v>
      </c>
      <c r="B33" s="25"/>
      <c r="C33" s="25"/>
    </row>
    <row r="34" spans="1:3" x14ac:dyDescent="0.25">
      <c r="A34" s="37" t="s">
        <v>108</v>
      </c>
      <c r="B34" s="37"/>
      <c r="C34" s="37"/>
    </row>
    <row r="35" spans="1:3" x14ac:dyDescent="0.25">
      <c r="A35" s="38" t="s">
        <v>90</v>
      </c>
      <c r="B35" s="38"/>
      <c r="C35" s="38"/>
    </row>
    <row r="36" spans="1:3" x14ac:dyDescent="0.25">
      <c r="A36" s="34" t="s">
        <v>91</v>
      </c>
      <c r="B36" s="34"/>
      <c r="C36" s="11"/>
    </row>
    <row r="37" spans="1:3" x14ac:dyDescent="0.25">
      <c r="A37" s="34" t="s">
        <v>92</v>
      </c>
      <c r="B37" s="34"/>
      <c r="C37" s="11"/>
    </row>
    <row r="38" spans="1:3" x14ac:dyDescent="0.25">
      <c r="A38" s="34" t="s">
        <v>93</v>
      </c>
      <c r="B38" s="34"/>
      <c r="C38" s="11"/>
    </row>
    <row r="39" spans="1:3" x14ac:dyDescent="0.25">
      <c r="A39" s="34" t="s">
        <v>94</v>
      </c>
      <c r="B39" s="34"/>
      <c r="C39" s="11"/>
    </row>
    <row r="40" spans="1:3" x14ac:dyDescent="0.25">
      <c r="A40" s="34" t="s">
        <v>95</v>
      </c>
      <c r="B40" s="34"/>
      <c r="C40" s="11"/>
    </row>
    <row r="41" spans="1:3" x14ac:dyDescent="0.25">
      <c r="A41" s="34" t="s">
        <v>97</v>
      </c>
      <c r="B41" s="34"/>
      <c r="C41" s="11"/>
    </row>
    <row r="42" spans="1:3" x14ac:dyDescent="0.25">
      <c r="A42" s="34" t="s">
        <v>98</v>
      </c>
      <c r="B42" s="34"/>
      <c r="C42" s="11"/>
    </row>
    <row r="43" spans="1:3" x14ac:dyDescent="0.25">
      <c r="A43" s="34" t="s">
        <v>99</v>
      </c>
      <c r="B43" s="34"/>
      <c r="C43" s="11"/>
    </row>
    <row r="44" spans="1:3" x14ac:dyDescent="0.25">
      <c r="A44" s="34" t="s">
        <v>100</v>
      </c>
      <c r="B44" s="34"/>
      <c r="C44" s="11"/>
    </row>
    <row r="45" spans="1:3" x14ac:dyDescent="0.25">
      <c r="A45" s="34" t="s">
        <v>101</v>
      </c>
      <c r="B45" s="34"/>
      <c r="C45" s="11"/>
    </row>
    <row r="46" spans="1:3" x14ac:dyDescent="0.25">
      <c r="A46" s="34" t="s">
        <v>102</v>
      </c>
      <c r="B46" s="34"/>
      <c r="C46" s="11"/>
    </row>
    <row r="47" spans="1:3" x14ac:dyDescent="0.25">
      <c r="A47" s="34" t="s">
        <v>103</v>
      </c>
      <c r="B47" s="34"/>
      <c r="C47" s="11"/>
    </row>
    <row r="48" spans="1:3" x14ac:dyDescent="0.25">
      <c r="A48" s="34" t="s">
        <v>104</v>
      </c>
      <c r="B48" s="34"/>
      <c r="C48" s="11"/>
    </row>
    <row r="49" spans="1:3" x14ac:dyDescent="0.25">
      <c r="A49" s="34" t="s">
        <v>105</v>
      </c>
      <c r="B49" s="34"/>
      <c r="C49" s="11"/>
    </row>
    <row r="50" spans="1:3" x14ac:dyDescent="0.25">
      <c r="A50" s="34" t="s">
        <v>106</v>
      </c>
      <c r="B50" s="34"/>
      <c r="C50" s="11"/>
    </row>
    <row r="51" spans="1:3" x14ac:dyDescent="0.25">
      <c r="A51" s="34" t="s">
        <v>107</v>
      </c>
      <c r="B51" s="34"/>
      <c r="C51" s="11"/>
    </row>
    <row r="52" spans="1:3" x14ac:dyDescent="0.25">
      <c r="A52" s="35"/>
      <c r="B52" s="35"/>
      <c r="C52" s="11"/>
    </row>
  </sheetData>
  <mergeCells count="48">
    <mergeCell ref="B13:C13"/>
    <mergeCell ref="A1:C1"/>
    <mergeCell ref="B8:C8"/>
    <mergeCell ref="B9:C9"/>
    <mergeCell ref="B11:C11"/>
    <mergeCell ref="B12:C12"/>
    <mergeCell ref="B2:C2"/>
    <mergeCell ref="B3:C3"/>
    <mergeCell ref="B4:C4"/>
    <mergeCell ref="B5:C5"/>
    <mergeCell ref="B6:C6"/>
    <mergeCell ref="B7:C7"/>
    <mergeCell ref="A28:C28"/>
    <mergeCell ref="B14:C14"/>
    <mergeCell ref="A15:A19"/>
    <mergeCell ref="B15:C15"/>
    <mergeCell ref="B20:C20"/>
    <mergeCell ref="B21:C21"/>
    <mergeCell ref="B22:C22"/>
    <mergeCell ref="B23:C23"/>
    <mergeCell ref="B24:C24"/>
    <mergeCell ref="B25:C25"/>
    <mergeCell ref="A26:C26"/>
    <mergeCell ref="A27:C27"/>
    <mergeCell ref="A40:B40"/>
    <mergeCell ref="A29:C29"/>
    <mergeCell ref="A30:C30"/>
    <mergeCell ref="A31:C31"/>
    <mergeCell ref="A32:C32"/>
    <mergeCell ref="A33:C33"/>
    <mergeCell ref="A34:C34"/>
    <mergeCell ref="A35:C35"/>
    <mergeCell ref="A36:B36"/>
    <mergeCell ref="A37:B37"/>
    <mergeCell ref="A38:B38"/>
    <mergeCell ref="A39:B39"/>
    <mergeCell ref="A48:B48"/>
    <mergeCell ref="A49:B49"/>
    <mergeCell ref="A50:B50"/>
    <mergeCell ref="A51:B51"/>
    <mergeCell ref="A52:B52"/>
    <mergeCell ref="A47:B47"/>
    <mergeCell ref="A41:B41"/>
    <mergeCell ref="A42:B42"/>
    <mergeCell ref="A43:B43"/>
    <mergeCell ref="A44:B44"/>
    <mergeCell ref="A45:B45"/>
    <mergeCell ref="A46:B46"/>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33A0B5FA-8D56-409D-B920-CF41C38F7FA5}">
          <x14:formula1>
            <xm:f>Hoja2!$E$2:$E$8</xm:f>
          </x14:formula1>
          <xm:sqref>B22:C22</xm:sqref>
        </x14:dataValidation>
        <x14:dataValidation type="list" allowBlank="1" showInputMessage="1" showErrorMessage="1" xr:uid="{CE598DA5-BE60-4504-8641-5BC1D7DE4EC8}">
          <x14:formula1>
            <xm:f>Hoja2!$B$1:$B$2</xm:f>
          </x14:formula1>
          <xm:sqref>B25:C25 B13:C14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I33"/>
  <sheetViews>
    <sheetView tabSelected="1" topLeftCell="A4" zoomScale="85" zoomScaleNormal="85" workbookViewId="0">
      <selection activeCell="B13" sqref="B13"/>
    </sheetView>
  </sheetViews>
  <sheetFormatPr baseColWidth="10" defaultColWidth="0" defaultRowHeight="15" x14ac:dyDescent="0.25"/>
  <cols>
    <col min="1" max="1" width="41.85546875" customWidth="1"/>
    <col min="2" max="2" width="30.5703125" customWidth="1"/>
    <col min="3" max="3" width="76.140625" customWidth="1"/>
    <col min="4" max="8" width="11.42578125" hidden="1" customWidth="1"/>
    <col min="9" max="9" width="12" hidden="1" customWidth="1"/>
    <col min="10" max="16384" width="11.42578125" hidden="1"/>
  </cols>
  <sheetData>
    <row r="1" spans="1:9" ht="18.75" x14ac:dyDescent="0.25">
      <c r="A1" s="44" t="s">
        <v>44</v>
      </c>
      <c r="B1" s="44"/>
      <c r="C1" s="44"/>
    </row>
    <row r="2" spans="1:9" x14ac:dyDescent="0.25">
      <c r="A2" s="13" t="s">
        <v>26</v>
      </c>
      <c r="B2" s="45"/>
      <c r="C2" s="29"/>
    </row>
    <row r="3" spans="1:9" x14ac:dyDescent="0.25">
      <c r="A3" s="5" t="s">
        <v>12</v>
      </c>
      <c r="B3" s="25" t="str">
        <f>'GENERALES NOTA 322'!B2:C2</f>
        <v>11001-33-36-038-2019-00353-00</v>
      </c>
      <c r="C3" s="25"/>
    </row>
    <row r="4" spans="1:9" x14ac:dyDescent="0.25">
      <c r="A4" s="5" t="s">
        <v>0</v>
      </c>
      <c r="B4" s="25" t="str">
        <f>'GENERALES NOTA 322'!B3:C3</f>
        <v>38 ADMINISTRATIVO DE BOGOTÁ</v>
      </c>
      <c r="C4" s="25"/>
    </row>
    <row r="5" spans="1:9" x14ac:dyDescent="0.25">
      <c r="A5" s="5" t="s">
        <v>111</v>
      </c>
      <c r="B5" s="25" t="str">
        <f>'GENERALES NOTA 322'!B4:C4</f>
        <v>HOSPITAL UNIVERSITARIO DEL VALLE EVARISTO GARCÍA Y CÁPITAL SALUD</v>
      </c>
      <c r="C5" s="25"/>
    </row>
    <row r="6" spans="1:9" ht="47.25" customHeight="1" x14ac:dyDescent="0.25">
      <c r="A6" s="5" t="s">
        <v>1</v>
      </c>
      <c r="B6" s="25" t="str">
        <f>'GENERALES NOTA 322'!B5:C5</f>
        <v>ARACELY SÁNCHEZ MOSQUERA, WILLIAM ALEXIS ORDÓÑEZ SÁNCHEZ, JESSICA TATIANA  ORDÓÑEZ SÁNCHEZ, JHON ALEJANDRO ORDÓÑEZ SÁNCHEZ, EMILE CAROLINA SÁNCHEZ MOSQUERA, LUZ ARELI SÁNCHEZ MOSQUERA, LENIS SÁNCHEZ MOSQUERA, ARLEY SÁNCHEZ MOSQUERA Y INES MOSQUERA IBARRA.</v>
      </c>
      <c r="C6" s="25"/>
    </row>
    <row r="7" spans="1:9" x14ac:dyDescent="0.25">
      <c r="A7" s="5" t="s">
        <v>112</v>
      </c>
      <c r="B7" s="25" t="str">
        <f>'GENERALES NOTA 322'!B6:C6</f>
        <v>LLAMADO EN GARANTÍA</v>
      </c>
      <c r="C7" s="25"/>
    </row>
    <row r="8" spans="1:9" ht="30" x14ac:dyDescent="0.25">
      <c r="A8" s="5" t="s">
        <v>47</v>
      </c>
      <c r="B8" s="58">
        <f>SUM(C10,C11,C13,C14,C16)</f>
        <v>851029447.39999998</v>
      </c>
      <c r="C8" s="59"/>
    </row>
    <row r="9" spans="1:9" x14ac:dyDescent="0.25">
      <c r="A9" s="61" t="s">
        <v>48</v>
      </c>
      <c r="B9" s="60" t="s">
        <v>49</v>
      </c>
      <c r="C9" s="60"/>
    </row>
    <row r="10" spans="1:9" x14ac:dyDescent="0.25">
      <c r="A10" s="61"/>
      <c r="B10" s="11" t="s">
        <v>50</v>
      </c>
      <c r="C10" s="6">
        <v>78782347.400000006</v>
      </c>
    </row>
    <row r="11" spans="1:9" x14ac:dyDescent="0.25">
      <c r="A11" s="61"/>
      <c r="B11" s="11" t="s">
        <v>51</v>
      </c>
      <c r="C11" s="6">
        <v>0</v>
      </c>
    </row>
    <row r="12" spans="1:9" x14ac:dyDescent="0.25">
      <c r="A12" s="61"/>
      <c r="B12" s="54" t="s">
        <v>52</v>
      </c>
      <c r="C12" s="55"/>
    </row>
    <row r="13" spans="1:9" x14ac:dyDescent="0.25">
      <c r="A13" s="61"/>
      <c r="B13" s="11" t="s">
        <v>123</v>
      </c>
      <c r="C13" s="23">
        <v>363410400</v>
      </c>
    </row>
    <row r="14" spans="1:9" x14ac:dyDescent="0.25">
      <c r="A14" s="61"/>
      <c r="B14" s="11" t="s">
        <v>124</v>
      </c>
      <c r="C14" s="23">
        <v>408836700</v>
      </c>
      <c r="E14" t="s">
        <v>60</v>
      </c>
      <c r="F14" s="18">
        <v>0.7</v>
      </c>
    </row>
    <row r="15" spans="1:9" x14ac:dyDescent="0.25">
      <c r="A15" s="61"/>
      <c r="B15" s="54" t="s">
        <v>110</v>
      </c>
      <c r="C15" s="55"/>
      <c r="E15" t="s">
        <v>59</v>
      </c>
      <c r="F15" s="19">
        <v>0.3</v>
      </c>
      <c r="I15" s="21"/>
    </row>
    <row r="16" spans="1:9" x14ac:dyDescent="0.25">
      <c r="A16" s="61"/>
      <c r="B16" s="11"/>
      <c r="C16" s="17"/>
      <c r="F16" s="22"/>
      <c r="I16" s="21"/>
    </row>
    <row r="17" spans="1:3" ht="23.25" customHeight="1" x14ac:dyDescent="0.25">
      <c r="A17" s="16" t="s">
        <v>45</v>
      </c>
      <c r="B17" s="45" t="s">
        <v>59</v>
      </c>
      <c r="C17" s="29"/>
    </row>
    <row r="18" spans="1:3" ht="108" customHeight="1" x14ac:dyDescent="0.25">
      <c r="A18" s="5" t="s">
        <v>46</v>
      </c>
      <c r="B18" s="63" t="s">
        <v>128</v>
      </c>
      <c r="C18" s="64"/>
    </row>
    <row r="19" spans="1:3" ht="15" customHeight="1" x14ac:dyDescent="0.25">
      <c r="A19" s="15" t="s">
        <v>53</v>
      </c>
      <c r="B19" s="62">
        <f>SUM(C21:C22,C24:C25,C27)</f>
        <v>419121960</v>
      </c>
      <c r="C19" s="62"/>
    </row>
    <row r="20" spans="1:3" x14ac:dyDescent="0.25">
      <c r="A20" s="16" t="s">
        <v>54</v>
      </c>
      <c r="B20" s="46" t="s">
        <v>49</v>
      </c>
      <c r="C20" s="47"/>
    </row>
    <row r="21" spans="1:3" x14ac:dyDescent="0.25">
      <c r="A21" s="56"/>
      <c r="B21" s="11" t="s">
        <v>50</v>
      </c>
      <c r="C21" s="6">
        <v>0</v>
      </c>
    </row>
    <row r="22" spans="1:3" x14ac:dyDescent="0.25">
      <c r="A22" s="57"/>
      <c r="B22" s="11" t="s">
        <v>51</v>
      </c>
      <c r="C22" s="6">
        <v>0</v>
      </c>
    </row>
    <row r="23" spans="1:3" x14ac:dyDescent="0.25">
      <c r="A23" s="57"/>
      <c r="B23" s="54" t="s">
        <v>52</v>
      </c>
      <c r="C23" s="55"/>
    </row>
    <row r="24" spans="1:3" x14ac:dyDescent="0.25">
      <c r="A24" s="57"/>
      <c r="B24" s="11" t="s">
        <v>125</v>
      </c>
      <c r="C24" s="23">
        <v>363410400</v>
      </c>
    </row>
    <row r="25" spans="1:3" x14ac:dyDescent="0.25">
      <c r="A25" s="57"/>
      <c r="B25" s="11" t="s">
        <v>124</v>
      </c>
      <c r="C25" s="6">
        <v>55711560</v>
      </c>
    </row>
    <row r="26" spans="1:3" x14ac:dyDescent="0.25">
      <c r="A26" s="57"/>
      <c r="B26" s="54" t="s">
        <v>110</v>
      </c>
      <c r="C26" s="55"/>
    </row>
    <row r="27" spans="1:3" x14ac:dyDescent="0.25">
      <c r="A27" s="57"/>
      <c r="B27" s="11"/>
      <c r="C27" s="6">
        <v>0</v>
      </c>
    </row>
    <row r="28" spans="1:3" x14ac:dyDescent="0.25">
      <c r="A28" s="20" t="s">
        <v>109</v>
      </c>
      <c r="B28" s="48">
        <f>IFERROR(B19*(VLOOKUP(B17,E14:F16,2,0)),16666)</f>
        <v>125736588</v>
      </c>
      <c r="C28" s="49"/>
    </row>
    <row r="29" spans="1:3" ht="258.75" customHeight="1" x14ac:dyDescent="0.25">
      <c r="A29" s="5" t="s">
        <v>55</v>
      </c>
      <c r="B29" s="50" t="s">
        <v>126</v>
      </c>
      <c r="C29" s="51"/>
    </row>
    <row r="30" spans="1:3" ht="104.25" customHeight="1" x14ac:dyDescent="0.25">
      <c r="A30" s="5" t="s">
        <v>56</v>
      </c>
      <c r="B30" s="52" t="s">
        <v>127</v>
      </c>
      <c r="C30" s="53"/>
    </row>
    <row r="33" customFormat="1" x14ac:dyDescent="0.25"/>
  </sheetData>
  <mergeCells count="22">
    <mergeCell ref="A21:A27"/>
    <mergeCell ref="A1:C1"/>
    <mergeCell ref="B8:C8"/>
    <mergeCell ref="B9:C9"/>
    <mergeCell ref="B12:C12"/>
    <mergeCell ref="A9:A16"/>
    <mergeCell ref="B19:C19"/>
    <mergeCell ref="B15:C15"/>
    <mergeCell ref="B17:C17"/>
    <mergeCell ref="B18:C18"/>
    <mergeCell ref="B2:C2"/>
    <mergeCell ref="B3:C3"/>
    <mergeCell ref="B4:C4"/>
    <mergeCell ref="B5:C5"/>
    <mergeCell ref="B6:C6"/>
    <mergeCell ref="B7:C7"/>
    <mergeCell ref="B20:C20"/>
    <mergeCell ref="B28:C28"/>
    <mergeCell ref="B29:C29"/>
    <mergeCell ref="B30:C30"/>
    <mergeCell ref="B26:C26"/>
    <mergeCell ref="B23:C2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C13"/>
  <sheetViews>
    <sheetView workbookViewId="0">
      <selection activeCell="B4" sqref="B4:C7"/>
    </sheetView>
  </sheetViews>
  <sheetFormatPr baseColWidth="10" defaultColWidth="0" defaultRowHeight="15" x14ac:dyDescent="0.25"/>
  <cols>
    <col min="1" max="1" width="35.5703125" customWidth="1"/>
    <col min="2" max="2" width="31.85546875" customWidth="1"/>
    <col min="3" max="3" width="63.42578125" customWidth="1"/>
    <col min="4" max="16384" width="11.42578125" hidden="1"/>
  </cols>
  <sheetData>
    <row r="1" spans="1:3" ht="18.75" x14ac:dyDescent="0.25">
      <c r="A1" s="44" t="s">
        <v>57</v>
      </c>
      <c r="B1" s="44"/>
      <c r="C1" s="44"/>
    </row>
    <row r="2" spans="1:3" x14ac:dyDescent="0.25">
      <c r="A2" s="13" t="s">
        <v>26</v>
      </c>
      <c r="B2" s="45"/>
      <c r="C2" s="29"/>
    </row>
    <row r="3" spans="1:3" x14ac:dyDescent="0.25">
      <c r="A3" s="5" t="s">
        <v>12</v>
      </c>
      <c r="B3" s="25" t="s">
        <v>113</v>
      </c>
      <c r="C3" s="25"/>
    </row>
    <row r="4" spans="1:3" x14ac:dyDescent="0.25">
      <c r="A4" s="5" t="s">
        <v>0</v>
      </c>
      <c r="B4" s="25" t="s">
        <v>114</v>
      </c>
      <c r="C4" s="25"/>
    </row>
    <row r="5" spans="1:3" x14ac:dyDescent="0.25">
      <c r="A5" s="5" t="s">
        <v>111</v>
      </c>
      <c r="B5" s="25" t="s">
        <v>116</v>
      </c>
      <c r="C5" s="25"/>
    </row>
    <row r="6" spans="1:3" x14ac:dyDescent="0.25">
      <c r="A6" s="5" t="s">
        <v>1</v>
      </c>
      <c r="B6" s="25" t="s">
        <v>115</v>
      </c>
      <c r="C6" s="25"/>
    </row>
    <row r="7" spans="1:3" x14ac:dyDescent="0.25">
      <c r="A7" s="5" t="s">
        <v>112</v>
      </c>
      <c r="B7" s="25" t="s">
        <v>117</v>
      </c>
      <c r="C7" s="25"/>
    </row>
    <row r="8" spans="1:3" x14ac:dyDescent="0.25">
      <c r="A8" s="16" t="s">
        <v>45</v>
      </c>
      <c r="B8" s="41"/>
      <c r="C8" s="42"/>
    </row>
    <row r="9" spans="1:3" x14ac:dyDescent="0.25">
      <c r="A9" s="16" t="s">
        <v>54</v>
      </c>
      <c r="B9" s="65"/>
      <c r="C9" s="65"/>
    </row>
    <row r="10" spans="1:3" x14ac:dyDescent="0.25">
      <c r="A10" s="16" t="s">
        <v>66</v>
      </c>
      <c r="B10" s="65"/>
      <c r="C10" s="65"/>
    </row>
    <row r="11" spans="1:3" ht="45" x14ac:dyDescent="0.25">
      <c r="A11" s="5" t="s">
        <v>67</v>
      </c>
      <c r="B11" s="25"/>
      <c r="C11" s="25"/>
    </row>
    <row r="12" spans="1:3" ht="45" x14ac:dyDescent="0.25">
      <c r="A12" s="5" t="s">
        <v>68</v>
      </c>
      <c r="B12" s="25"/>
      <c r="C12" s="25"/>
    </row>
    <row r="13" spans="1:3" x14ac:dyDescent="0.25">
      <c r="A13" s="5" t="s">
        <v>69</v>
      </c>
      <c r="B13" s="11"/>
      <c r="C13" s="11"/>
    </row>
  </sheetData>
  <mergeCells count="12">
    <mergeCell ref="B12:C12"/>
    <mergeCell ref="A1:C1"/>
    <mergeCell ref="B8:C8"/>
    <mergeCell ref="B9:C9"/>
    <mergeCell ref="B10:C10"/>
    <mergeCell ref="B11:C11"/>
    <mergeCell ref="B2:C2"/>
    <mergeCell ref="B3:C3"/>
    <mergeCell ref="B4:C4"/>
    <mergeCell ref="B5:C5"/>
    <mergeCell ref="B6:C6"/>
    <mergeCell ref="B7:C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8" t="s">
        <v>61</v>
      </c>
      <c r="B1" t="s">
        <v>33</v>
      </c>
      <c r="C1" s="8" t="s">
        <v>32</v>
      </c>
      <c r="D1" s="8" t="s">
        <v>62</v>
      </c>
      <c r="E1" s="3" t="s">
        <v>17</v>
      </c>
      <c r="F1" s="2" t="s">
        <v>60</v>
      </c>
      <c r="G1" s="4">
        <v>0</v>
      </c>
      <c r="H1" t="s">
        <v>13</v>
      </c>
      <c r="I1" t="s">
        <v>84</v>
      </c>
    </row>
    <row r="2" spans="1:9" x14ac:dyDescent="0.25">
      <c r="A2" t="s">
        <v>70</v>
      </c>
      <c r="B2" t="s">
        <v>34</v>
      </c>
      <c r="C2" t="s">
        <v>74</v>
      </c>
      <c r="D2" s="2" t="s">
        <v>63</v>
      </c>
      <c r="E2" s="1" t="s">
        <v>20</v>
      </c>
      <c r="F2" s="2" t="s">
        <v>58</v>
      </c>
      <c r="G2" s="4">
        <v>0.7</v>
      </c>
      <c r="H2" t="s">
        <v>80</v>
      </c>
      <c r="I2" t="s">
        <v>85</v>
      </c>
    </row>
    <row r="3" spans="1:9" x14ac:dyDescent="0.25">
      <c r="A3" t="s">
        <v>71</v>
      </c>
      <c r="C3" t="s">
        <v>75</v>
      </c>
      <c r="D3" s="2" t="s">
        <v>64</v>
      </c>
      <c r="E3" s="1" t="s">
        <v>21</v>
      </c>
      <c r="F3" s="2" t="s">
        <v>59</v>
      </c>
      <c r="G3" s="4">
        <v>0.3</v>
      </c>
      <c r="H3" t="s">
        <v>81</v>
      </c>
      <c r="I3" t="s">
        <v>86</v>
      </c>
    </row>
    <row r="4" spans="1:9" x14ac:dyDescent="0.25">
      <c r="A4" t="s">
        <v>72</v>
      </c>
      <c r="C4" t="s">
        <v>76</v>
      </c>
      <c r="E4" s="1" t="s">
        <v>22</v>
      </c>
      <c r="H4" t="s">
        <v>82</v>
      </c>
      <c r="I4" t="s">
        <v>87</v>
      </c>
    </row>
    <row r="5" spans="1:9" x14ac:dyDescent="0.25">
      <c r="A5" t="s">
        <v>73</v>
      </c>
      <c r="E5" s="1" t="s">
        <v>18</v>
      </c>
      <c r="H5" t="s">
        <v>83</v>
      </c>
      <c r="I5" t="s">
        <v>88</v>
      </c>
    </row>
    <row r="6" spans="1:9" x14ac:dyDescent="0.25">
      <c r="E6" s="1" t="s">
        <v>19</v>
      </c>
      <c r="I6" t="s">
        <v>89</v>
      </c>
    </row>
    <row r="7" spans="1:9" x14ac:dyDescent="0.25">
      <c r="E7" s="1" t="s">
        <v>24</v>
      </c>
    </row>
    <row r="8" spans="1:9" x14ac:dyDescent="0.25">
      <c r="E8" s="1"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GENERALES NOTA 322</vt:lpstr>
      <vt:lpstr>GENERALES NOTA 321</vt:lpstr>
      <vt:lpstr>GENERALES  NOTA 324</vt:lpstr>
      <vt:lpstr>GENERALES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Sebastián Londoño Guerrero</cp:lastModifiedBy>
  <dcterms:created xsi:type="dcterms:W3CDTF">2020-12-07T14:41:17Z</dcterms:created>
  <dcterms:modified xsi:type="dcterms:W3CDTF">2024-02-05T17:26:34Z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ies>
</file>