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mc:AlternateContent xmlns:mc="http://schemas.openxmlformats.org/markup-compatibility/2006">
    <mc:Choice Requires="x15">
      <x15ac:absPath xmlns:x15ac="http://schemas.microsoft.com/office/spreadsheetml/2010/11/ac" url="C:\Users\Amparo\Desktop\OFICINA GHA\INFORMES INICIALES\INFORMES RESPONSABILIDAD FISCAL\"/>
    </mc:Choice>
  </mc:AlternateContent>
  <xr:revisionPtr revIDLastSave="0" documentId="13_ncr:1_{6845982D-DA7B-414A-AF82-18BC8F91B0FC}" xr6:coauthVersionLast="37" xr6:coauthVersionMax="47" xr10:uidLastSave="{00000000-0000-0000-0000-000000000000}"/>
  <bookViews>
    <workbookView xWindow="0" yWindow="0" windowWidth="28800" windowHeight="12225" activeTab="4" xr2:uid="{00000000-000D-0000-FFFF-FFFF00000000}"/>
  </bookViews>
  <sheets>
    <sheet name="GENERALES NOTA 322" sheetId="5" r:id="rId1"/>
    <sheet name="NOTAS" sheetId="15" state="hidden" r:id="rId2"/>
    <sheet name="GENERALES NOTA 321" sheetId="10" r:id="rId3"/>
    <sheet name="APERTURA- GENERALES  NOTA 324" sheetId="14" r:id="rId4"/>
    <sheet name="IMPUTACIÓN- GENERALES NOTA 324 " sheetId="17" r:id="rId5"/>
    <sheet name="GENERALES NOTA 325" sheetId="12" r:id="rId6"/>
    <sheet name="ACTUALIZACIÓN CONTINGENCIA" sheetId="13" r:id="rId7"/>
    <sheet name="Hoja2" sheetId="6" state="hidden" r:id="rId8"/>
  </sheets>
  <externalReferences>
    <externalReference r:id="rId9"/>
  </externalReferences>
  <definedNames>
    <definedName name="Posición">[1]Hoja1!$S$3:$S$4</definedName>
    <definedName name="Probabilidad">[1]Parametros!$A$3:$A$5</definedName>
  </definedName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8" i="17" l="1"/>
  <c r="B7" i="17"/>
  <c r="B6" i="17"/>
  <c r="B12" i="17"/>
  <c r="B11" i="17"/>
  <c r="B15" i="17" s="1"/>
  <c r="B4" i="17"/>
  <c r="B3" i="17"/>
  <c r="B2" i="17"/>
  <c r="B5" i="10"/>
  <c r="B5" i="14"/>
  <c r="B4" i="10"/>
  <c r="B3" i="10"/>
  <c r="B4" i="14"/>
  <c r="B6" i="14"/>
  <c r="B8" i="14"/>
  <c r="B7" i="14"/>
  <c r="B3" i="14"/>
  <c r="B2" i="14"/>
  <c r="B3" i="12"/>
  <c r="B5" i="17"/>
  <c r="B5" i="12"/>
  <c r="B12" i="14"/>
  <c r="B2" i="12"/>
  <c r="B7" i="12"/>
  <c r="B6" i="12"/>
  <c r="B4" i="12"/>
  <c r="B11" i="14"/>
  <c r="B15" i="14" s="1"/>
  <c r="B7" i="10"/>
</calcChain>
</file>

<file path=xl/sharedStrings.xml><?xml version="1.0" encoding="utf-8"?>
<sst xmlns="http://schemas.openxmlformats.org/spreadsheetml/2006/main" count="204" uniqueCount="139">
  <si>
    <t>SOLICITUD DE ANTECEDENTES -ABOGADO EXTERNO-</t>
  </si>
  <si>
    <t>Radicado</t>
  </si>
  <si>
    <t>Contraloría</t>
  </si>
  <si>
    <t>Tipo de Proceso</t>
  </si>
  <si>
    <t>Etapa</t>
  </si>
  <si>
    <t>Entidad Afectada</t>
  </si>
  <si>
    <t>Detrimento</t>
  </si>
  <si>
    <t>Terceros civilmente responsables</t>
  </si>
  <si>
    <t>Fecha de los hechos (Fecha exacta)</t>
  </si>
  <si>
    <t>breve resumen de los hechos</t>
  </si>
  <si>
    <t>Asegurado</t>
  </si>
  <si>
    <t>Nit Asegurado</t>
  </si>
  <si>
    <t xml:space="preserve">No. Póliza vinculada (las que se necesite solicitar). </t>
  </si>
  <si>
    <t>Amparo a afectar</t>
  </si>
  <si>
    <t>Fecha de asignación</t>
  </si>
  <si>
    <t>Fecha de notificación</t>
  </si>
  <si>
    <t xml:space="preserve">Fecha de contestacion </t>
  </si>
  <si>
    <t>Verbal</t>
  </si>
  <si>
    <t>Ordinario</t>
  </si>
  <si>
    <t>Apertura</t>
  </si>
  <si>
    <t>Imputación</t>
  </si>
  <si>
    <t>REMISION DE ANTECEDENTES - ABOGADO INTERNO-</t>
  </si>
  <si>
    <t>SINIESTRO - APLICATIVO</t>
  </si>
  <si>
    <t>PÓLIZA</t>
  </si>
  <si>
    <t>AMPARO A AFECTAR</t>
  </si>
  <si>
    <t>VALOR ASEGURADO DISPONIBLE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</si>
  <si>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</si>
  <si>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</si>
  <si>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</si>
  <si>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</si>
  <si>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</si>
  <si>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</si>
  <si>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</si>
  <si>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</si>
  <si>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</si>
  <si>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</si>
  <si>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</si>
  <si>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</si>
  <si>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</si>
  <si>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</si>
  <si>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</si>
  <si>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</si>
  <si>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</si>
  <si>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</si>
  <si>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</si>
  <si>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Concepto técnico de la póliza vinculada</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</si>
  <si>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</si>
  <si>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</si>
  <si>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</si>
  <si>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</si>
  <si>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</si>
  <si>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</si>
  <si>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</si>
  <si>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</si>
  <si>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</si>
  <si>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</si>
  <si>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</si>
  <si>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</si>
  <si>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</si>
  <si>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</si>
  <si>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</si>
  <si>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</si>
  <si>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</si>
  <si>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Clasificación Contingencia</t>
  </si>
  <si>
    <t>EVENTUAL</t>
  </si>
  <si>
    <t>Concepto del Abogado sobre la Contingencia:(Se debe indicar las razones por las cuales se considera que el proceso es Eventual, Remoto o Probable.)</t>
  </si>
  <si>
    <t>PROBABLE</t>
  </si>
  <si>
    <t>VALOR CONTINGENCIA</t>
  </si>
  <si>
    <t>Reserva propuesta</t>
  </si>
  <si>
    <t>Observaciones sobre el valor de la contingencia: (Se debe explicar como se aterrizaron las pretensiones.)</t>
  </si>
  <si>
    <t>Defensa de la Aseguradora: (1. Enumerar y enunciar las excepciones propuestas en el escrito de defensa y/o solicitud de desvinculación Y 2. Confirmar solicitud de vinculación coaseguradoras en caso de que proceda )</t>
  </si>
  <si>
    <t>INFORME ABOGADO INTERNO</t>
  </si>
  <si>
    <t>Reserva</t>
  </si>
  <si>
    <t>El abogado externo remitio la contestacion  y envio de informe inicial en los terminos establecidos ?</t>
  </si>
  <si>
    <t xml:space="preserve">El abogado propuso las excepciones adecuadas para el respetivo proceso? Recomendaciones </t>
  </si>
  <si>
    <t xml:space="preserve">Caso migrado </t>
  </si>
  <si>
    <t>PROBALE</t>
  </si>
  <si>
    <t>REMOTO</t>
  </si>
  <si>
    <t>FORMATO ACTUALIZACION PROCESO PRF</t>
  </si>
  <si>
    <t>SINIESTRO</t>
  </si>
  <si>
    <t>REMOTA</t>
  </si>
  <si>
    <t>RADICADO PRF</t>
  </si>
  <si>
    <t>ENTIDAD AFECTADA</t>
  </si>
  <si>
    <t>SI CAMBIO EL VALOR DE LA CONTINGENCIA INDIQUE EL NUEVO VALOR</t>
  </si>
  <si>
    <t xml:space="preserve">SI CAMBIO LA CONTINGENCIA DEL PROCESO INDIQUELA </t>
  </si>
  <si>
    <t>INDIQUE LAS RAZONES DEL CAMBIO DE CALIFICACION Y/O VALOR DE LA CONTINGENCIA (max 500 caracteres)</t>
  </si>
  <si>
    <t>SI</t>
  </si>
  <si>
    <t>MOTIVO DE LA DEMANDA</t>
  </si>
  <si>
    <t xml:space="preserve">Situcion Laboral </t>
  </si>
  <si>
    <t>Acompañante motorista</t>
  </si>
  <si>
    <t>OCURRENCIA</t>
  </si>
  <si>
    <t>NO</t>
  </si>
  <si>
    <t>CEDIDO</t>
  </si>
  <si>
    <t>FACULTATIVO</t>
  </si>
  <si>
    <t xml:space="preserve">Objetado por la Compañía </t>
  </si>
  <si>
    <t xml:space="preserve">Ocupado-trabajador cuenta ajena </t>
  </si>
  <si>
    <t xml:space="preserve">Ciclista </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</si>
  <si>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</si>
  <si>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</si>
  <si>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</si>
  <si>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</si>
  <si>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</si>
  <si>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</si>
  <si>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</si>
  <si>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</si>
  <si>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</si>
  <si>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</si>
  <si>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</si>
  <si>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</si>
  <si>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</si>
  <si>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</si>
  <si>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</si>
  <si>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</si>
  <si>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</si>
  <si>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</si>
  <si>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</si>
  <si>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N/A</t>
  </si>
  <si>
    <t>VALOR ASEGURADO</t>
  </si>
  <si>
    <t>DEDUCIBLE</t>
  </si>
  <si>
    <t xml:space="preserve">VALOR TOMAR </t>
  </si>
  <si>
    <t>001072022-040</t>
  </si>
  <si>
    <t>Contraloría Municipal De Rionegro - Antioquia</t>
  </si>
  <si>
    <t>Municipio de Rionegro</t>
  </si>
  <si>
    <t xml:space="preserve">ALLIANZ SEGUROS S.A. </t>
  </si>
  <si>
    <t>El daño se produjo porque al momento de realizar la propuesta económica por parte del proponente Consorcio San Nicolas LP-15, se encontró que en el AU se tiene incluido el valor de los impuestos correspondientes a la retención ICA, situación que inobserva lo establecido en los artículos 2.1.1.2.2.3 del Decreto 1082 de 2015 y el CPACA en sus artículos 10 y 102.
Manifestó la contraloría, que el total de los pagos efectuados por la Administración de Rionegro, para la vigencia 2019 y 2020 equivale a $25.934.361.813; en este valor no se evidenció que el Consorcio haya corregido ni descontado del cálculo del AU, el valor del impuesto de ICA, incluido en la propuesta económica. De este modo, los costos de administración e impacto comunitario de la propuesta económica de acuerdo a los pagos realizados hasta diciembre de 2020 son de $4.799.902.377 y no de $4.987.377.272. Analizada la vigencia del 2021, la Contraloría concluyo que los costos de administración e impacto comunitario de acuerdo con los pagos para la vigencia 2019-2020 y 2021 a la fecha de la auditoría, incluido en la propuesta económica, son de &amp;6.342.547.518 y no de $6.617.850.081.
Por lo anterior, se concluyó que se ocasionó un detrimento patrimonial de $297.302.563, correspondiente a la suma del valor del IVA dejado de cobrar por $22.000.000 más el RETEICA incluido en el AU de la propuesta económica del contratista por $275.302.563. Violando el artículo 6 de la ley 610 de 2000, modificado por el artículo 126 del decreto 403 de 2020 y contrariando los principios de contratación del artículo 23 de la ley 80/1993.</t>
  </si>
  <si>
    <t>890.907.317-2</t>
  </si>
  <si>
    <t>22669252</t>
  </si>
  <si>
    <t>Delitos contra el patrimonio económico, delitos contra la administración pública, alcances fiscales, gastos de reconstrucción de cuentas, gastos de rendición de cuentas, pérdidas causadas por empleados no identificados, juicios de responsabilidad fiscal.</t>
  </si>
  <si>
    <t>22218019 (póliza que se debería afectar por la vigencia)</t>
  </si>
  <si>
    <t>Alcances fiscales</t>
  </si>
  <si>
    <t xml:space="preserve">VALOR ASEGURADO </t>
  </si>
  <si>
    <t>20/01/2018 - 30/04/2019</t>
  </si>
  <si>
    <t xml:space="preserve">AXA COLPATRA </t>
  </si>
  <si>
    <t>X</t>
  </si>
  <si>
    <t>1. EN EL PRESENTE CASO NO SE REÚNEN LOS ELEMENTOS DE LA RESPONSABILIDAD FISCAL - INEXISTENCIA DE DAÑO PATRIMONIAL AL ESTADO.
2. EN EL PRESENTE CASO NO SE REÚNEN LOS ELEMENTOS DE LA RESPONSABILIDAD FISCAL - POR INEXISTENCIA DE CULPA GRAVE Y/O DOLO EN CABEZA DEL LOS PRESUNTOS RESPONSABLES.
3. NO SE REALIZÓ EL RIESGO ASEGURADO EN LA PÓLIZA No. 022669252 NI DE LA PÓLIZA Nro. 022218019
4. AUSENCIA DE COBERTURA TEMPORAL DE LA PÓLIZA No. 022669252 NI DE LA PÓLIZA Nro. 022218019
5. INEXISTENCIA DE COBERTURA TEMPORAL.
6. DE ACREDITARSE UNA CONDUCTA DOLOSA O GRAVEMENTE CULPOSA EN CABEZA DE LOS PRESUNTOS RESPONSABLES, EN TODO CASO, EL DOLO COMPORTA UN RIESGO INASEGURABLE.  
7. COASEGURO E INEXISTENCIA DE SOLIDARIDAD ENTRE ALLIANZ SEGUROS S.A. Y AXA COLPATRIA SEGUROS S.A.
8. LÍMITE DEL VALOR ASEGURADO.  EN LA DILIGENCIA NO SE SOLICITÓ LA VINCULACIÓN DE LA COASEGURADORA AXA COLPATRIA SEGUROS S.A., TODA VEZ QUE LA MISMA SE ENCUENTRA VINCULADA AL PROCESO.</t>
  </si>
  <si>
    <r>
      <t xml:space="preserve">EN EL PROCESO DE RESPONSABILIDAD FISCAL QUE NOS OCUPA, EL DETRIMENTO PATRIMONIAL ASCIENDE A LA SUMA DE $297.302.563, POR LA PRESUNTA OMISIÓN EN LA APLICACIÓN DE LOS IMPUESTOS DE IVA Y RETEICA AL CONTRATO. SIN EMBARGO, EL VALOR ASEGURADO EN LA PÓLIZA No. 022669252, EQUIVALE A $120.000.000. PESE A LO ANTERIOR, EN LA NOTA 321 REMITIDA POR LA ASEGURADORA SE NOS INDICA QUE EL VALOR ASEGURADO DISPONIBLE ASCIENDE A LA SUMA DE </t>
    </r>
    <r>
      <rPr>
        <b/>
        <sz val="11"/>
        <color theme="1"/>
        <rFont val="Calibri"/>
        <family val="2"/>
        <scheme val="minor"/>
      </rPr>
      <t xml:space="preserve">$109.780.945, </t>
    </r>
    <r>
      <rPr>
        <sz val="11"/>
        <color theme="1"/>
        <rFont val="Calibri"/>
        <family val="2"/>
        <scheme val="minor"/>
      </rPr>
      <t>POR ELLO A DICHO VALOR SE LE APLICA EL COASEGURO DEL 55%, LO QUE NOS ARROJA UN RESULTADO DE $60.379.520. TAL Y COMO SE PASA A LIQUIDAR: $109.780.945 X 55% = $60.379.520.  ES DE ADVERTIR QUE LA PARTICIPACIÓN DE AXA COLPATRIA ES DEL 45%.</t>
    </r>
  </si>
  <si>
    <t>EN EL PROCESO DE RESPONSABILIDAD FISCAL QUE NOS OCUPA, EL DETRIMENTO PATRIMONIAL ASCIENDE A LA SUMA DE $297.302.563, POR LA PRESUNTA OMISIÓN EN LA APLICACIÓN DE LOS IMPUESTOS DE IVA Y RETEICA AL CONTRATO. SIN EMBARGO, EL VALOR ASEGURADO EN LA PÓLIZA No. 022669252, EQUIVALE A $120.000.000. PESE A LO ANTERIOR, EN LA NOTA 321 REMITIDA POR LA ASEGURADORA SE NOS INDICA QUE EL VALOR ASEGURADO DISPONIBLE ASCIENDE A LA SUMA DE $109.780.945, POR ELLO A DICHO VALOR SE LE APLICA EL COASEGURO DEL 55%, LO QUE NOS ARROJA UN RESULTADO DE $60.379.520. TAL Y COMO SE PASA A LIQUIDAR: $109.780.945 X 55% = $60.379.520.  ES DE ADVERTIR QUE LA PARTICIPACIÓN DE AXA COLPATRIA ES DEL 45%.</t>
  </si>
  <si>
    <r>
      <rPr>
        <sz val="11"/>
        <color theme="1"/>
        <rFont val="Calibri"/>
        <family val="2"/>
        <scheme val="minor"/>
      </rPr>
      <t xml:space="preserve">Por la forma en la que se encuentra descrita la modalidad de la póliza, se analizó su cobertura en atención a las reclamaciones ocurridas durante la vigencia de la póliza, es decir, bajo la modalidad “claims made”. </t>
    </r>
    <r>
      <rPr>
        <b/>
        <sz val="11"/>
        <color theme="1"/>
        <rFont val="Calibri"/>
        <family val="2"/>
        <scheme val="minor"/>
      </rPr>
      <t xml:space="preserve">
</t>
    </r>
    <r>
      <rPr>
        <sz val="11"/>
        <color theme="1"/>
        <rFont val="Calibri"/>
        <family val="2"/>
        <scheme val="minor"/>
      </rPr>
      <t xml:space="preserve">CONTINGENCIA: es REMOTA en tanto no se configuran los elementos de la responsabilidad fiscal en cabeza de los presuntos responsables, al no observarse de ellos una conducta gravemente culposa y mucho menos dolosa de las que se pueda predicar un daño patrimonial al Estado. La responsabilidad fiscal de los presuntos responsables debe demostrarse en el devenir procesal.
Respecto al contrato de seguro, debe tenerse en cuenta que la póliza Manejo Global No. 022669252, por la que fue vinculada la compañía al proceso, ofrece cobertura material debido a que cuenta con el amparo de alcances fiscales. Sin embargo, no cubre desde su delimitación temporal toda vez que, la modalidad de la póliza se pactó bajo la figura “claims made”, de tal suerte que, cubre los detrimentos patrimoniales reclamados durante la vigencia de la póliza, para este caso, entre el 30/03/2020 al 29/03/2021. No obstante, el hallazgo fiscal Nro. 25 fue trasladado solo hasta el 11 de marzo de 2022, el Auto de apertura e imputación fue expedido el 7 de diciembre de 2022 y notificado a la compañía solo hasta el 30 de junio de 2023, lo que significa que la reclamación fue realizada por fuera de la vigencia inicial de la póliza.
Aunado a lo anterior, debe indicarse sobre la póliza de manejo Nro. 022218019 y que fue aportada al proceso como prueba documental durante los descargos, pese a que la misma ofrece cobertura material debido a que cuenta con el amparo de alcances fiscales, no cubre desde su delimitación temporal toda vez que, la modalidad de la póliza se pactó bajo la figura “claims made”, de tal suerte que, cubre los detrimentos patrimoniales reclamados durante la vigencia de la póliza, para este caso, entre el 20/01/2018 al 18/12/2018 prórroga del 19/12/2018 al 30/01/2019 prórroga del 31/01/2019 al 30/04/2019. Sin embargo, el hallazgo fiscal Nro. 25 fue trasladado solo hasta el 11 de marzo de 2022, el Auto de apertura e imputación fue expedido el 07 de diciembre de 2022 y notificado a la compañía solo hasta el 30 de junio de 2023, lo que significa que la reclamación fue realizada por fuera de la vigencia inicial y prórrogas de la póliza. 
Sin perjuicio de lo indicado anteriormente, resulta importante advertir que el objeto de la eventual discusión que podría llegar a ocurrir, recaería sobre la modalidad de dichas pólizas, como quiera que la forma en que la misma se pactó pudiera resultar ambigua. En este sentido y en caso de presentarse un fallo desfavorable, la póliza Nro. 022669252 sería afectada en tanto los hechos objeto del presunto detrimento tuvieron lugar en las vigencias de ejecución del contrato 2019, 2020 y 2021 y, revisadas las fechas señaladas en el Auto de apertura como aquellas en las que se realizaron los pagos del contrato (tabla 97 y 99), se concluye que: i) Pagos del 11 de junio de 2019 al 21 de noviembre de 2019 no están cubiertos por ninguna póliza, ii) Pago del 17 de marzo de 2020, no se encuentra cubierto por ninguna póliza, iii) Pago del 27 de agosto al 4 de diciembre de 2020 se encuentra cubierto por la póliza Nro. 022669252 cuya vigencia se pactó del 30/03/2020 al 29/03/2021 iv) Pagos del 20 de octubre de 2020, del 30 de diciembre de 2020 y del 01 de marzo de 2021 están cubiertos por la póliza Nro. 022669252 cuya vigencia se pactó del 30/03/2020 al 29/03/2021 y v) Pagos del 07 de abril, de 18 de junio y 27 de julio de 2021, no están cubiertos por ninguna de las dos pólizas vi) la suma equivalente a $22.000.000 correspondiente al IVA que se debió aplicar a las actividades de consultoría, se encuentran cubiertos por la póliza Nro. 022218019. </t>
    </r>
    <r>
      <rPr>
        <sz val="11"/>
        <color rgb="FFFF0000"/>
        <rFont val="Calibri"/>
        <family val="2"/>
        <scheme val="minor"/>
      </rPr>
      <t>En este orden de ideas, deberían descontarse los pagos realizados por fuera de las vigencias de las pólizas.</t>
    </r>
    <r>
      <rPr>
        <sz val="11"/>
        <color theme="1"/>
        <rFont val="Calibri"/>
        <family val="2"/>
        <scheme val="minor"/>
      </rPr>
      <t xml:space="preserve">
Por lo anterior, se reitera que la contingencia es remota por cuanto el ente de control no logró acreditar el supuesto detrimento patrimonial, pues lo que se endilga es la no aplicación de los impuestos de IVA y RETEICA al contrato, los cuales de ninguna manera son de titularidad de la entidad territorial, por lo que no existe merma alguna en el patrimonio del municipio de Rionegro. Aunado a lo anterior, es de advertir que la responsabilidad que se le endilga a los presuntos responsables fiscales se calificó a título de culpa grave, comportando un riesgo inasegurable. Todo lo anterior sin perjuicio del carácter contingente del proceso.</t>
    </r>
  </si>
  <si>
    <t>Por la forma en la que se encuentra descrita la modalidad de la póliza, se analizó su cobertura en atención a las reclamaciones ocurridas durante la vigencia de la póliza, es decir, bajo la modalidad “claims made”. 
CONTINGENCIA: es REMOTA en tanto no se configuran los elementos de la responsabilidad fiscal en cabeza de los presuntos responsables, al no observarse de ellos una conducta gravemente culposa y mucho menos dolosa de las que se pueda predicar un daño patrimonial al Estado. La responsabilidad fiscal de los presuntos responsables debe demostrarse en el devenir procesal.
Respecto al contrato de seguro, debe tenerse en cuenta que la póliza Manejo Global No. 022669252, por la que fue vinculada la compañía al proceso, ofrece cobertura material debido a que cuenta con el amparo de alcances fiscales. Sin embargo, no cubre desde su delimitación temporal toda vez que, la modalidad de la póliza se pactó bajo la figura “claims made”, de tal suerte que, cubre los detrimentos patrimoniales reclamados durante la vigencia de la póliza, para este caso, entre el 30/03/2020 al 29/03/2021. No obstante, el hallazgo fiscal Nro. 25 fue trasladado solo hasta el 11 de marzo de 2022, el Auto de apertura e imputación fue expedido el 7 de diciembre de 2022 y notificado a la compañía solo hasta el 30 de junio de 2023, lo que significa que la reclamación fue realizada por fuera de la vigencia inicial de la póliza.
Aunado a lo anterior, debe indicarse sobre la póliza de manejo Nro. 022218019 y que fue aportada al proceso como prueba documental durante los descargos, pese a que la misma ofrece cobertura material debido a que cuenta con el amparo de alcances fiscales, no cubre desde su delimitación temporal toda vez que, la modalidad de la póliza se pactó bajo la figura “claims made”, de tal suerte que, cubre los detrimentos patrimoniales reclamados durante la vigencia de la póliza, para este caso, entre el 20/01/2018 al 18/12/2018 prórroga del 19/12/2018 al 30/01/2019 prórroga del 31/01/2019 al 30/04/2019. Sin embargo, el hallazgo fiscal Nro. 25 fue trasladado solo hasta el 11 de marzo de 2022, el Auto de apertura e imputación fue expedido el 07 de diciembre de 2022 y notificado a la compañía solo hasta el 30 de junio de 2023, lo que significa que la reclamación fue realizada por fuera de la vigencia inicial y prórrogas de la póliza. 
Sin perjuicio de lo indicado anteriormente, resulta importante advertir que el objeto de la eventual discusión que podría llegar a ocurrir, recaería sobre la modalidad de dichas pólizas, como quiera que la forma en que la misma se pactó pudiera resultar ambigua. En este sentido y en caso de presentarse un fallo desfavorable, la póliza Nro. 022669252 sería afectada en tanto los hechos objeto del presunto detrimento tuvieron lugar en las vigencias de ejecución del contrato 2019, 2020 y 2021 y, revisadas las fechas señaladas en el Auto de apertura como aquellas en las que se realizaron los pagos del contrato (tabla 97 y 99), se concluye que: i) Pagos del 11 de junio de 2019 al 21 de noviembre de 2019 no están cubiertos por ninguna póliza, ii) Pago del 17 de marzo de 2020, no se encuentra cubierto por ninguna póliza, iii) Pago del 27 de agosto al 4 de diciembre de 2020 se encuentra cubierto por la póliza Nro. 022669252 cuya vigencia se pactó del 30/03/2020 al 29/03/2021 iv) Pagos del 20 de octubre de 2020, del 30 de diciembre de 2020 y del 01 de marzo de 2021 están cubiertos por la póliza Nro. 022669252 cuya vigencia se pactó del 30/03/2020 al 29/03/2021 y v) Pagos del 07 de abril, de 18 de junio y 27 de julio de 2021, no están cubiertos por ninguna de las dos pólizas vi) la suma equivalente a $22.000.000 correspondiente al IVA que se debió aplicar a las actividades de consultoría, se encuentran cubiertos por la póliza Nro. 022218019. En este orden de ideas, deberían descontarse los pagos realizados por fuera de las vigencias de las pólizas.
Por lo anterior, se reitera que la contingencia es remota por cuanto el ente de control no logró acreditar el supuesto detrimento patrimonial, pues lo que se endilga es la no aplicación de los impuestos de IVA y RETEICA al contrato, los cuales de ninguna manera son de titularidad de la entidad territorial, por lo que no existe merma alguna en el patrimonio del municipio de Rionegro. Aunado a lo anterior, es de advertir que la responsabilidad que se le endilga a los presuntos responsables fiscales se calificó a título de culpa grave, comportando un riesgo inasegurable. Todo lo anterior sin perjuicio del carácter contingente del proceso.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</si>
</sst>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3" tint="-0.499984740745262"/>
      <name val="Calibri"/>
      <family val="2"/>
      <scheme val="minor"/>
    </font>
    <font>
      <b/>
      <sz val="11"/>
      <color theme="3" tint="-0.499984740745262"/>
      <name val="Calibri"/>
      <family val="2"/>
      <scheme val="minor"/>
    </font>
    <font>
      <b/>
      <sz val="16"/>
      <color theme="3" tint="-0.499984740745262"/>
      <name val="Calibri"/>
      <family val="2"/>
      <scheme val="minor"/>
    </font>
    <font>
      <sz val="11"/>
      <color rgb="FFFF000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4" tint="-0.499984740745262"/>
        <bgColor indexed="64"/>
      </patternFill>
    </fill>
    <fill>
      <patternFill patternType="solid">
        <fgColor theme="4"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top style="thick">
        <color theme="0"/>
      </top>
      <bottom/>
      <diagonal/>
    </border>
    <border>
      <left style="thick">
        <color theme="0"/>
      </left>
      <right style="thick">
        <color theme="0"/>
      </right>
      <top style="thick">
        <color theme="0"/>
      </top>
      <bottom style="thick">
        <color theme="0"/>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2">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0" borderId="1" xfId="0" applyFont="1" applyBorder="1" applyAlignment="1">
      <alignment horizontal="justify" vertical="top"/>
    </xf>
    <xf numFmtId="9" fontId="0" fillId="0" borderId="0" xfId="0" applyNumberFormat="1"/>
    <xf numFmtId="0" fontId="0" fillId="0" borderId="1" xfId="0" applyBorder="1" applyAlignment="1">
      <alignment horizontal="justify" vertical="top" wrapText="1"/>
    </xf>
    <xf numFmtId="0" fontId="0" fillId="0" borderId="2" xfId="0" applyBorder="1" applyAlignment="1">
      <alignment horizontal="left" vertical="top"/>
    </xf>
    <xf numFmtId="0" fontId="0" fillId="0" borderId="1" xfId="0" applyBorder="1" applyAlignment="1">
      <alignment horizontal="left" vertical="top"/>
    </xf>
    <xf numFmtId="0" fontId="4" fillId="7" borderId="12" xfId="0" applyFont="1" applyFill="1" applyBorder="1" applyAlignment="1">
      <alignment vertical="center" wrapText="1"/>
    </xf>
    <xf numFmtId="0" fontId="0" fillId="8" borderId="11" xfId="0" applyFill="1" applyBorder="1" applyAlignment="1">
      <alignment horizontal="center" vertical="center"/>
    </xf>
    <xf numFmtId="6" fontId="0" fillId="8" borderId="11" xfId="0" applyNumberFormat="1" applyFill="1" applyBorder="1" applyAlignment="1">
      <alignment horizontal="center" vertical="center"/>
    </xf>
    <xf numFmtId="0" fontId="0" fillId="8" borderId="11" xfId="0" applyFill="1" applyBorder="1" applyAlignment="1">
      <alignment horizontal="center" vertical="center" wrapText="1"/>
    </xf>
    <xf numFmtId="0" fontId="0" fillId="0" borderId="1" xfId="0" applyBorder="1" applyAlignment="1">
      <alignment vertical="top"/>
    </xf>
    <xf numFmtId="0" fontId="6" fillId="0" borderId="1" xfId="0" applyFont="1" applyBorder="1" applyAlignment="1">
      <alignment vertical="top"/>
    </xf>
    <xf numFmtId="0" fontId="0" fillId="0" borderId="10" xfId="0" applyBorder="1" applyAlignment="1">
      <alignment vertical="top"/>
    </xf>
    <xf numFmtId="0" fontId="2" fillId="0" borderId="0" xfId="0" applyFont="1"/>
    <xf numFmtId="0" fontId="2" fillId="0" borderId="2" xfId="0" applyFont="1" applyBorder="1" applyAlignment="1">
      <alignment horizontal="justify" vertical="top"/>
    </xf>
    <xf numFmtId="0" fontId="0" fillId="0" borderId="2" xfId="0" applyBorder="1" applyAlignment="1" applyProtection="1">
      <alignment horizontal="justify" vertical="top"/>
      <protection locked="0"/>
    </xf>
    <xf numFmtId="0" fontId="2" fillId="0" borderId="2" xfId="0" applyFont="1"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0" fontId="0" fillId="0" borderId="0" xfId="0" applyProtection="1">
      <protection locked="0"/>
    </xf>
    <xf numFmtId="0" fontId="7" fillId="0" borderId="0" xfId="0" applyFont="1" applyProtection="1">
      <protection locked="0"/>
    </xf>
    <xf numFmtId="0" fontId="5" fillId="2" borderId="7" xfId="0" applyFont="1" applyFill="1" applyBorder="1" applyAlignment="1">
      <alignment horizontal="justify" vertical="top"/>
    </xf>
    <xf numFmtId="0" fontId="2" fillId="8" borderId="1" xfId="0" applyFont="1" applyFill="1" applyBorder="1" applyAlignment="1">
      <alignment horizontal="justify" vertical="top"/>
    </xf>
    <xf numFmtId="0" fontId="2" fillId="0" borderId="8" xfId="0" applyFont="1" applyBorder="1" applyAlignment="1">
      <alignment vertical="center" wrapText="1"/>
    </xf>
    <xf numFmtId="9" fontId="0" fillId="0" borderId="1" xfId="0" applyNumberFormat="1" applyBorder="1" applyAlignment="1">
      <alignment vertical="top"/>
    </xf>
    <xf numFmtId="0" fontId="0" fillId="0" borderId="2" xfId="0" applyBorder="1" applyAlignment="1">
      <alignment horizontal="justify" vertical="top"/>
    </xf>
    <xf numFmtId="0" fontId="0" fillId="0" borderId="1" xfId="0"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3" fillId="2" borderId="0" xfId="0" applyFont="1" applyFill="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6" fontId="0" fillId="0" borderId="1" xfId="0" applyNumberFormat="1" applyBorder="1" applyAlignment="1">
      <alignment horizontal="justify" vertical="top"/>
    </xf>
    <xf numFmtId="14" fontId="0" fillId="0" borderId="2" xfId="0" applyNumberFormat="1" applyBorder="1" applyAlignment="1">
      <alignment horizontal="justify" vertical="top" wrapText="1"/>
    </xf>
    <xf numFmtId="0" fontId="0" fillId="0" borderId="3" xfId="0" applyBorder="1" applyAlignment="1">
      <alignment horizontal="justify" vertical="top" wrapText="1"/>
    </xf>
    <xf numFmtId="0" fontId="0" fillId="0" borderId="2" xfId="0"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0" fontId="2" fillId="0" borderId="1" xfId="0" applyFont="1" applyBorder="1" applyAlignment="1">
      <alignment horizontal="justify" vertical="top" wrapText="1"/>
    </xf>
    <xf numFmtId="0" fontId="0" fillId="0" borderId="1" xfId="0" applyBorder="1" applyAlignment="1">
      <alignment horizontal="justify" vertical="top" wrapText="1"/>
    </xf>
    <xf numFmtId="49" fontId="0" fillId="0" borderId="1" xfId="0" applyNumberFormat="1" applyBorder="1" applyAlignment="1">
      <alignment horizontal="justify" vertical="top"/>
    </xf>
    <xf numFmtId="0" fontId="5" fillId="6" borderId="8" xfId="0" applyFont="1" applyFill="1" applyBorder="1" applyAlignment="1">
      <alignment horizontal="center" vertical="center"/>
    </xf>
    <xf numFmtId="0" fontId="5" fillId="6" borderId="9"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left" vertical="top"/>
    </xf>
    <xf numFmtId="0" fontId="0" fillId="0" borderId="1" xfId="0" applyBorder="1" applyAlignment="1">
      <alignment horizontal="center" vertical="top"/>
    </xf>
    <xf numFmtId="0" fontId="0" fillId="0" borderId="1" xfId="0" applyBorder="1" applyAlignment="1">
      <alignment horizontal="left" vertical="top"/>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center" vertical="top"/>
    </xf>
    <xf numFmtId="42" fontId="0" fillId="0" borderId="2" xfId="1" applyFont="1" applyBorder="1" applyAlignment="1">
      <alignment horizontal="justify" vertical="top"/>
    </xf>
    <xf numFmtId="42" fontId="0" fillId="0" borderId="3" xfId="1" applyFont="1" applyBorder="1" applyAlignment="1">
      <alignment horizontal="justify" vertical="top"/>
    </xf>
    <xf numFmtId="0" fontId="4" fillId="6" borderId="4" xfId="0" applyFont="1" applyFill="1" applyBorder="1" applyAlignment="1">
      <alignment horizontal="justify" vertical="top"/>
    </xf>
    <xf numFmtId="0" fontId="0" fillId="0" borderId="1" xfId="0"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2" fillId="4" borderId="5" xfId="0" applyFont="1" applyFill="1" applyBorder="1" applyAlignment="1" applyProtection="1">
      <alignment horizontal="center" vertical="top" wrapText="1"/>
      <protection locked="0"/>
    </xf>
    <xf numFmtId="0" fontId="2" fillId="4" borderId="6" xfId="0" applyFont="1" applyFill="1" applyBorder="1" applyAlignment="1" applyProtection="1">
      <alignment horizontal="center" vertical="top" wrapText="1"/>
      <protection locked="0"/>
    </xf>
    <xf numFmtId="42" fontId="8" fillId="8" borderId="1" xfId="0" applyNumberFormat="1" applyFont="1" applyFill="1" applyBorder="1" applyAlignment="1">
      <alignment horizontal="center" vertical="top"/>
    </xf>
    <xf numFmtId="0" fontId="8" fillId="8" borderId="1" xfId="0" applyFont="1" applyFill="1" applyBorder="1" applyAlignment="1">
      <alignment horizontal="center" vertical="top"/>
    </xf>
    <xf numFmtId="42" fontId="0" fillId="0" borderId="13" xfId="1" applyFont="1" applyBorder="1" applyAlignment="1" applyProtection="1">
      <alignment horizontal="center" vertical="top"/>
    </xf>
    <xf numFmtId="42" fontId="0" fillId="0" borderId="14" xfId="1" applyFont="1" applyBorder="1" applyAlignment="1" applyProtection="1">
      <alignment horizontal="center" vertical="top"/>
    </xf>
    <xf numFmtId="42" fontId="8" fillId="0" borderId="2" xfId="1" applyFont="1" applyBorder="1" applyAlignment="1" applyProtection="1">
      <alignment horizontal="center" vertical="top"/>
    </xf>
    <xf numFmtId="42" fontId="8" fillId="0" borderId="3" xfId="1" applyFont="1" applyBorder="1" applyAlignment="1" applyProtection="1">
      <alignment horizontal="center" vertical="top"/>
    </xf>
    <xf numFmtId="9" fontId="8" fillId="0" borderId="1" xfId="2" applyFont="1" applyBorder="1" applyAlignment="1" applyProtection="1">
      <alignment horizontal="center" vertical="top"/>
      <protection locked="0"/>
    </xf>
    <xf numFmtId="42" fontId="8" fillId="0" borderId="1" xfId="1" applyFont="1" applyBorder="1" applyAlignment="1" applyProtection="1">
      <alignment horizontal="center" vertical="top"/>
      <protection locked="0"/>
    </xf>
    <xf numFmtId="1" fontId="8" fillId="0" borderId="1" xfId="1" applyNumberFormat="1" applyFont="1" applyBorder="1" applyAlignment="1" applyProtection="1">
      <alignment horizontal="center" vertical="top"/>
      <protection locked="0"/>
    </xf>
    <xf numFmtId="42" fontId="0" fillId="0" borderId="1" xfId="1" applyFont="1" applyBorder="1" applyAlignment="1" applyProtection="1">
      <alignment horizontal="justify" vertical="top"/>
    </xf>
    <xf numFmtId="0" fontId="3" fillId="2" borderId="4" xfId="0" applyFont="1" applyFill="1" applyBorder="1" applyAlignment="1" applyProtection="1">
      <alignment horizontal="center" vertical="top"/>
      <protection locked="0"/>
    </xf>
    <xf numFmtId="0" fontId="0" fillId="0" borderId="2" xfId="0" applyBorder="1" applyAlignment="1" applyProtection="1">
      <alignment horizontal="left" vertical="top"/>
      <protection locked="0"/>
    </xf>
    <xf numFmtId="0" fontId="0" fillId="0" borderId="3" xfId="0" applyBorder="1" applyAlignment="1" applyProtection="1">
      <alignment horizontal="left" vertical="top"/>
      <protection locked="0"/>
    </xf>
    <xf numFmtId="42" fontId="0" fillId="0" borderId="2" xfId="1" applyFont="1" applyBorder="1" applyAlignment="1" applyProtection="1">
      <alignment horizontal="center" vertical="top"/>
    </xf>
    <xf numFmtId="42" fontId="0" fillId="0" borderId="3" xfId="1" applyFont="1" applyBorder="1" applyAlignment="1" applyProtection="1">
      <alignment horizontal="center" vertical="top"/>
    </xf>
    <xf numFmtId="42" fontId="0" fillId="5" borderId="1" xfId="1" applyFont="1" applyFill="1" applyBorder="1" applyAlignment="1">
      <alignment horizontal="justify" vertical="top"/>
    </xf>
    <xf numFmtId="0" fontId="9" fillId="0" borderId="11" xfId="0" applyFont="1" applyBorder="1" applyAlignment="1">
      <alignment horizontal="center" vertical="center"/>
    </xf>
    <xf numFmtId="0" fontId="2" fillId="4" borderId="5" xfId="0" applyFont="1" applyFill="1" applyBorder="1" applyAlignment="1" applyProtection="1">
      <alignment horizontal="left" vertical="top" wrapText="1"/>
      <protection locked="0"/>
    </xf>
    <xf numFmtId="0" fontId="2" fillId="4" borderId="6" xfId="0" applyFont="1" applyFill="1" applyBorder="1" applyAlignment="1" applyProtection="1">
      <alignment horizontal="left" vertical="top" wrapText="1"/>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left" vertical="top" wrapText="1"/>
      <protection locked="0"/>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2209800</xdr:colOff>
      <xdr:row>0</xdr:row>
      <xdr:rowOff>85725</xdr:rowOff>
    </xdr:from>
    <xdr:to>
      <xdr:col>2</xdr:col>
      <xdr:colOff>3343273</xdr:colOff>
      <xdr:row>1</xdr:row>
      <xdr:rowOff>133350</xdr:rowOff>
    </xdr:to>
    <xdr:pic>
      <xdr:nvPicPr>
        <xdr:cNvPr id="2" name="1 Imagen">
          <a:extLst>
            <a:ext uri="{FF2B5EF4-FFF2-40B4-BE49-F238E27FC236}">
              <a16:creationId xmlns:a16="http://schemas.microsoft.com/office/drawing/2014/main" id="{5BA1FB4D-C6AC-4ABB-BD2D-A38C16AA132C}"/>
            </a:ext>
          </a:extLst>
        </xdr:cNvPr>
        <xdr:cNvPicPr/>
      </xdr:nvPicPr>
      <xdr:blipFill>
        <a:blip xmlns:r="http://schemas.openxmlformats.org/officeDocument/2006/relationships" r:embed="rId1" cstate="print"/>
        <a:srcRect/>
        <a:stretch>
          <a:fillRect/>
        </a:stretch>
      </xdr:blipFill>
      <xdr:spPr bwMode="auto">
        <a:xfrm>
          <a:off x="5238750" y="85725"/>
          <a:ext cx="1133473" cy="238125"/>
        </a:xfrm>
        <a:prstGeom prst="rect">
          <a:avLst/>
        </a:prstGeom>
        <a:solidFill>
          <a:srgbClr val="FFFFFF"/>
        </a:solid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tabColor theme="2" tint="-0.749992370372631"/>
  </sheetPr>
  <dimension ref="A1:C19"/>
  <sheetViews>
    <sheetView zoomScale="90" zoomScaleNormal="90" workbookViewId="0">
      <selection activeCell="B4" sqref="B4:C4"/>
    </sheetView>
  </sheetViews>
  <sheetFormatPr baseColWidth="10" defaultColWidth="0" defaultRowHeight="15" x14ac:dyDescent="0.25"/>
  <cols>
    <col min="1" max="1" width="46.140625" style="6" bestFit="1" customWidth="1"/>
    <col min="2" max="2" width="63.85546875" style="6" customWidth="1"/>
    <col min="3" max="3" width="19.140625" style="6" customWidth="1"/>
    <col min="4" max="4" width="11.42578125" style="2" hidden="1" customWidth="1"/>
    <col min="5" max="16384" width="11.42578125" style="2" hidden="1"/>
  </cols>
  <sheetData>
    <row r="1" spans="1:3" ht="18.75" x14ac:dyDescent="0.25">
      <c r="A1" s="41" t="s">
        <v>0</v>
      </c>
      <c r="B1" s="41"/>
      <c r="C1" s="41"/>
    </row>
    <row r="2" spans="1:3" x14ac:dyDescent="0.25">
      <c r="A2" s="5" t="s">
        <v>1</v>
      </c>
      <c r="B2" s="38" t="s">
        <v>120</v>
      </c>
      <c r="C2" s="38"/>
    </row>
    <row r="3" spans="1:3" ht="15" customHeight="1" x14ac:dyDescent="0.25">
      <c r="A3" s="5" t="s">
        <v>2</v>
      </c>
      <c r="B3" s="39" t="s">
        <v>121</v>
      </c>
      <c r="C3" s="40"/>
    </row>
    <row r="4" spans="1:3" x14ac:dyDescent="0.25">
      <c r="A4" s="5" t="s">
        <v>3</v>
      </c>
      <c r="B4" s="39" t="s">
        <v>17</v>
      </c>
      <c r="C4" s="40"/>
    </row>
    <row r="5" spans="1:3" x14ac:dyDescent="0.25">
      <c r="A5" s="5" t="s">
        <v>4</v>
      </c>
      <c r="B5" s="38" t="s">
        <v>19</v>
      </c>
      <c r="C5" s="38"/>
    </row>
    <row r="6" spans="1:3" x14ac:dyDescent="0.25">
      <c r="A6" s="5" t="s">
        <v>5</v>
      </c>
      <c r="B6" s="42" t="s">
        <v>122</v>
      </c>
      <c r="C6" s="43"/>
    </row>
    <row r="7" spans="1:3" x14ac:dyDescent="0.25">
      <c r="A7" s="5" t="s">
        <v>6</v>
      </c>
      <c r="B7" s="44">
        <v>297302563</v>
      </c>
      <c r="C7" s="38"/>
    </row>
    <row r="8" spans="1:3" x14ac:dyDescent="0.25">
      <c r="A8" s="35" t="s">
        <v>7</v>
      </c>
      <c r="B8" s="38" t="s">
        <v>123</v>
      </c>
      <c r="C8" s="38"/>
    </row>
    <row r="9" spans="1:3" x14ac:dyDescent="0.25">
      <c r="A9" s="5" t="s">
        <v>8</v>
      </c>
      <c r="B9" s="45">
        <v>43469</v>
      </c>
      <c r="C9" s="46"/>
    </row>
    <row r="10" spans="1:3" x14ac:dyDescent="0.25">
      <c r="A10" s="50" t="s">
        <v>9</v>
      </c>
      <c r="B10" s="51" t="s">
        <v>124</v>
      </c>
      <c r="C10" s="38"/>
    </row>
    <row r="11" spans="1:3" ht="30" customHeight="1" x14ac:dyDescent="0.25">
      <c r="A11" s="50"/>
      <c r="B11" s="38"/>
      <c r="C11" s="38"/>
    </row>
    <row r="12" spans="1:3" x14ac:dyDescent="0.25">
      <c r="A12" s="50"/>
      <c r="B12" s="38"/>
      <c r="C12" s="38"/>
    </row>
    <row r="13" spans="1:3" x14ac:dyDescent="0.25">
      <c r="A13" s="5" t="s">
        <v>10</v>
      </c>
      <c r="B13" s="38" t="s">
        <v>122</v>
      </c>
      <c r="C13" s="38"/>
    </row>
    <row r="14" spans="1:3" ht="17.25" customHeight="1" x14ac:dyDescent="0.25">
      <c r="A14" s="5" t="s">
        <v>11</v>
      </c>
      <c r="B14" s="52" t="s">
        <v>125</v>
      </c>
      <c r="C14" s="52"/>
    </row>
    <row r="15" spans="1:3" ht="15.75" customHeight="1" x14ac:dyDescent="0.25">
      <c r="A15" s="5" t="s">
        <v>12</v>
      </c>
      <c r="B15" s="52" t="s">
        <v>126</v>
      </c>
      <c r="C15" s="52"/>
    </row>
    <row r="16" spans="1:3" ht="33" customHeight="1" x14ac:dyDescent="0.25">
      <c r="A16" s="5" t="s">
        <v>13</v>
      </c>
      <c r="B16" s="47" t="s">
        <v>127</v>
      </c>
      <c r="C16" s="46"/>
    </row>
    <row r="17" spans="1:3" ht="18.75" customHeight="1" x14ac:dyDescent="0.25">
      <c r="A17" s="5" t="s">
        <v>14</v>
      </c>
      <c r="B17" s="48">
        <v>45112</v>
      </c>
      <c r="C17" s="49"/>
    </row>
    <row r="18" spans="1:3" x14ac:dyDescent="0.25">
      <c r="A18" s="5" t="s">
        <v>15</v>
      </c>
      <c r="B18" s="48">
        <v>45107</v>
      </c>
      <c r="C18" s="49"/>
    </row>
    <row r="19" spans="1:3" x14ac:dyDescent="0.25">
      <c r="A19" s="5" t="s">
        <v>16</v>
      </c>
      <c r="B19" s="38" t="s">
        <v>116</v>
      </c>
      <c r="C19" s="38"/>
    </row>
  </sheetData>
  <mergeCells count="18">
    <mergeCell ref="B9:C9"/>
    <mergeCell ref="B16:C16"/>
    <mergeCell ref="B18:C18"/>
    <mergeCell ref="B19:C19"/>
    <mergeCell ref="A10:A12"/>
    <mergeCell ref="B10:C12"/>
    <mergeCell ref="B13:C13"/>
    <mergeCell ref="B14:C14"/>
    <mergeCell ref="B15:C15"/>
    <mergeCell ref="B17:C17"/>
    <mergeCell ref="B8:C8"/>
    <mergeCell ref="B4:C4"/>
    <mergeCell ref="B3:C3"/>
    <mergeCell ref="A1:C1"/>
    <mergeCell ref="B2:C2"/>
    <mergeCell ref="B5:C5"/>
    <mergeCell ref="B6:C6"/>
    <mergeCell ref="B7:C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2">
        <x14:dataValidation type="list" allowBlank="1" showInputMessage="1" showErrorMessage="1" xr:uid="{C6A17F71-AD67-4D74-B1A9-269FF2E3C923}">
          <x14:formula1>
            <xm:f>NOTAS!$A$4:$A$5</xm:f>
          </x14:formula1>
          <xm:sqref>B5:C5</xm:sqref>
        </x14:dataValidation>
        <x14:dataValidation type="list" allowBlank="1" showInputMessage="1" showErrorMessage="1" xr:uid="{78E26C14-022B-4C75-B265-8B7786BBB7D0}">
          <x14:formula1>
            <xm:f>NOTAS!$A$1:$A$2</xm:f>
          </x14:formula1>
          <xm:sqref>B4:C4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442DB-46B4-47EE-A674-70F880E969ED}">
  <sheetPr>
    <tabColor theme="2" tint="-0.749992370372631"/>
  </sheetPr>
  <dimension ref="A1:A5"/>
  <sheetViews>
    <sheetView workbookViewId="0">
      <selection sqref="A1:A5"/>
    </sheetView>
  </sheetViews>
  <sheetFormatPr baseColWidth="10" defaultColWidth="10.7109375" defaultRowHeight="15" x14ac:dyDescent="0.25"/>
  <sheetData>
    <row r="1" spans="1:1" x14ac:dyDescent="0.25">
      <c r="A1" s="6" t="s">
        <v>17</v>
      </c>
    </row>
    <row r="2" spans="1:1" x14ac:dyDescent="0.25">
      <c r="A2" s="6" t="s">
        <v>18</v>
      </c>
    </row>
    <row r="3" spans="1:1" x14ac:dyDescent="0.25">
      <c r="A3" s="6"/>
    </row>
    <row r="4" spans="1:1" x14ac:dyDescent="0.25">
      <c r="A4" s="6" t="s">
        <v>19</v>
      </c>
    </row>
    <row r="5" spans="1:1" ht="30" x14ac:dyDescent="0.25">
      <c r="A5" s="6" t="s">
        <v>20</v>
      </c>
    </row>
  </sheetData>
  <pageMargins left="0.7" right="0.7" top="0.75" bottom="0.75" header="0.3" footer="0.3"/>
  <pageSetup orientation="portrait" copies="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tabColor theme="2" tint="-0.749992370372631"/>
  </sheetPr>
  <dimension ref="A1:C50"/>
  <sheetViews>
    <sheetView topLeftCell="A16" zoomScale="90" zoomScaleNormal="90" workbookViewId="0">
      <selection activeCell="B11" sqref="B11:C11"/>
    </sheetView>
  </sheetViews>
  <sheetFormatPr baseColWidth="10" defaultColWidth="0" defaultRowHeight="15" x14ac:dyDescent="0.25"/>
  <cols>
    <col min="1" max="1" width="44.42578125" customWidth="1"/>
    <col min="2" max="2" width="36.28515625" customWidth="1"/>
    <col min="3" max="3" width="64.42578125" customWidth="1"/>
    <col min="4" max="16384" width="11.42578125" hidden="1"/>
  </cols>
  <sheetData>
    <row r="1" spans="1:3" ht="18.75" x14ac:dyDescent="0.25">
      <c r="A1" s="55" t="s">
        <v>21</v>
      </c>
      <c r="B1" s="55"/>
      <c r="C1" s="55"/>
    </row>
    <row r="2" spans="1:3" x14ac:dyDescent="0.25">
      <c r="A2" s="15" t="s">
        <v>22</v>
      </c>
      <c r="B2" s="56">
        <v>128794299</v>
      </c>
      <c r="C2" s="49"/>
    </row>
    <row r="3" spans="1:3" s="25" customFormat="1" x14ac:dyDescent="0.25">
      <c r="A3" s="5" t="s">
        <v>1</v>
      </c>
      <c r="B3" s="38" t="str">
        <f>'GENERALES NOTA 322'!B2:C2</f>
        <v>001072022-040</v>
      </c>
      <c r="C3" s="38"/>
    </row>
    <row r="4" spans="1:3" s="2" customFormat="1" ht="14.45" customHeight="1" x14ac:dyDescent="0.25">
      <c r="A4" s="5" t="s">
        <v>2</v>
      </c>
      <c r="B4" s="38" t="str">
        <f>'GENERALES NOTA 322'!B3:C3</f>
        <v>Contraloría Municipal De Rionegro - Antioquia</v>
      </c>
      <c r="C4" s="38"/>
    </row>
    <row r="5" spans="1:3" s="2" customFormat="1" x14ac:dyDescent="0.25">
      <c r="A5" s="5" t="s">
        <v>5</v>
      </c>
      <c r="B5" s="38" t="str">
        <f>'GENERALES NOTA 322'!B6:C6</f>
        <v>Municipio de Rionegro</v>
      </c>
      <c r="C5" s="38"/>
    </row>
    <row r="6" spans="1:3" s="2" customFormat="1" x14ac:dyDescent="0.25">
      <c r="A6" s="5" t="s">
        <v>6</v>
      </c>
      <c r="B6" s="44">
        <v>297302563</v>
      </c>
      <c r="C6" s="38"/>
    </row>
    <row r="7" spans="1:3" s="2" customFormat="1" x14ac:dyDescent="0.25">
      <c r="A7" s="5" t="s">
        <v>7</v>
      </c>
      <c r="B7" s="38" t="str">
        <f>'GENERALES NOTA 322'!B8:C8</f>
        <v xml:space="preserve">ALLIANZ SEGUROS S.A. </v>
      </c>
      <c r="C7" s="38"/>
    </row>
    <row r="8" spans="1:3" x14ac:dyDescent="0.25">
      <c r="A8" s="12" t="s">
        <v>23</v>
      </c>
      <c r="B8" s="38" t="s">
        <v>128</v>
      </c>
      <c r="C8" s="38"/>
    </row>
    <row r="9" spans="1:3" x14ac:dyDescent="0.25">
      <c r="A9" s="12" t="s">
        <v>24</v>
      </c>
      <c r="B9" s="38" t="s">
        <v>129</v>
      </c>
      <c r="C9" s="38"/>
    </row>
    <row r="10" spans="1:3" x14ac:dyDescent="0.25">
      <c r="A10" s="37" t="s">
        <v>130</v>
      </c>
      <c r="B10" s="62">
        <v>120000000</v>
      </c>
      <c r="C10" s="63"/>
    </row>
    <row r="11" spans="1:3" x14ac:dyDescent="0.25">
      <c r="A11" s="12" t="s">
        <v>25</v>
      </c>
      <c r="B11" s="62">
        <v>109780945</v>
      </c>
      <c r="C11" s="63"/>
    </row>
    <row r="12" spans="1:3" x14ac:dyDescent="0.25">
      <c r="A12" s="12" t="s">
        <v>26</v>
      </c>
      <c r="B12" s="39" t="s">
        <v>90</v>
      </c>
      <c r="C12" s="40"/>
    </row>
    <row r="13" spans="1:3" x14ac:dyDescent="0.25">
      <c r="A13" s="12" t="s">
        <v>27</v>
      </c>
      <c r="B13" s="38" t="s">
        <v>131</v>
      </c>
      <c r="C13" s="38"/>
    </row>
    <row r="14" spans="1:3" x14ac:dyDescent="0.25">
      <c r="A14" s="12" t="s">
        <v>28</v>
      </c>
      <c r="B14" s="38" t="s">
        <v>86</v>
      </c>
      <c r="C14" s="38"/>
    </row>
    <row r="15" spans="1:3" x14ac:dyDescent="0.25">
      <c r="A15" s="12" t="s">
        <v>29</v>
      </c>
      <c r="B15" s="38" t="s">
        <v>86</v>
      </c>
      <c r="C15" s="38"/>
    </row>
    <row r="16" spans="1:3" x14ac:dyDescent="0.25">
      <c r="A16" s="53" t="s">
        <v>30</v>
      </c>
      <c r="B16" s="38" t="s">
        <v>92</v>
      </c>
      <c r="C16" s="38"/>
    </row>
    <row r="17" spans="1:3" x14ac:dyDescent="0.25">
      <c r="A17" s="54"/>
      <c r="B17" s="8" t="s">
        <v>31</v>
      </c>
      <c r="C17" s="9" t="s">
        <v>32</v>
      </c>
    </row>
    <row r="18" spans="1:3" x14ac:dyDescent="0.25">
      <c r="A18" s="54"/>
      <c r="B18" s="10" t="s">
        <v>123</v>
      </c>
      <c r="C18" s="10">
        <v>55</v>
      </c>
    </row>
    <row r="19" spans="1:3" x14ac:dyDescent="0.25">
      <c r="A19" s="54"/>
      <c r="B19" s="10" t="s">
        <v>132</v>
      </c>
      <c r="C19" s="10">
        <v>45</v>
      </c>
    </row>
    <row r="20" spans="1:3" x14ac:dyDescent="0.25">
      <c r="A20" s="54"/>
      <c r="B20" s="10"/>
      <c r="C20" s="10"/>
    </row>
    <row r="21" spans="1:3" x14ac:dyDescent="0.25">
      <c r="A21" s="12" t="s">
        <v>33</v>
      </c>
      <c r="B21" s="38" t="s">
        <v>91</v>
      </c>
      <c r="C21" s="38"/>
    </row>
    <row r="22" spans="1:3" x14ac:dyDescent="0.25">
      <c r="A22" s="12" t="s">
        <v>34</v>
      </c>
      <c r="B22" s="39"/>
      <c r="C22" s="40"/>
    </row>
    <row r="23" spans="1:3" x14ac:dyDescent="0.25">
      <c r="A23" s="11" t="s">
        <v>35</v>
      </c>
      <c r="B23" s="38" t="s">
        <v>91</v>
      </c>
      <c r="C23" s="38"/>
    </row>
    <row r="24" spans="1:3" x14ac:dyDescent="0.25">
      <c r="A24" s="64" t="s">
        <v>36</v>
      </c>
      <c r="B24" s="64"/>
      <c r="C24" s="64"/>
    </row>
    <row r="25" spans="1:3" x14ac:dyDescent="0.25">
      <c r="A25" s="56" t="s">
        <v>37</v>
      </c>
      <c r="B25" s="49"/>
      <c r="C25" s="22" t="s">
        <v>133</v>
      </c>
    </row>
    <row r="26" spans="1:3" x14ac:dyDescent="0.25">
      <c r="A26" s="56" t="s">
        <v>38</v>
      </c>
      <c r="B26" s="49"/>
      <c r="C26" s="22" t="s">
        <v>133</v>
      </c>
    </row>
    <row r="27" spans="1:3" x14ac:dyDescent="0.25">
      <c r="A27" s="56" t="s">
        <v>39</v>
      </c>
      <c r="B27" s="49"/>
      <c r="C27" s="23" t="s">
        <v>133</v>
      </c>
    </row>
    <row r="28" spans="1:3" x14ac:dyDescent="0.25">
      <c r="A28" s="16" t="s">
        <v>40</v>
      </c>
      <c r="B28" s="17"/>
      <c r="C28" s="22" t="s">
        <v>133</v>
      </c>
    </row>
    <row r="29" spans="1:3" x14ac:dyDescent="0.25">
      <c r="A29" s="56" t="s">
        <v>41</v>
      </c>
      <c r="B29" s="49"/>
      <c r="C29" s="22" t="s">
        <v>133</v>
      </c>
    </row>
    <row r="30" spans="1:3" x14ac:dyDescent="0.25">
      <c r="A30" s="56" t="s">
        <v>42</v>
      </c>
      <c r="B30" s="49"/>
      <c r="C30" s="36"/>
    </row>
    <row r="31" spans="1:3" x14ac:dyDescent="0.25">
      <c r="A31" s="56" t="s">
        <v>43</v>
      </c>
      <c r="B31" s="49"/>
      <c r="C31" s="22"/>
    </row>
    <row r="32" spans="1:3" x14ac:dyDescent="0.25">
      <c r="A32" s="59" t="s">
        <v>44</v>
      </c>
      <c r="B32" s="60"/>
      <c r="C32" s="24"/>
    </row>
    <row r="33" spans="1:3" x14ac:dyDescent="0.25">
      <c r="A33" s="61" t="s">
        <v>45</v>
      </c>
      <c r="B33" s="61"/>
      <c r="C33" s="61"/>
    </row>
    <row r="34" spans="1:3" x14ac:dyDescent="0.25">
      <c r="A34" s="58" t="s">
        <v>46</v>
      </c>
      <c r="B34" s="58"/>
      <c r="C34" s="10"/>
    </row>
    <row r="35" spans="1:3" x14ac:dyDescent="0.25">
      <c r="A35" s="58" t="s">
        <v>47</v>
      </c>
      <c r="B35" s="58"/>
      <c r="C35" s="10"/>
    </row>
    <row r="36" spans="1:3" x14ac:dyDescent="0.25">
      <c r="A36" s="58" t="s">
        <v>48</v>
      </c>
      <c r="B36" s="58"/>
      <c r="C36" s="10"/>
    </row>
    <row r="37" spans="1:3" x14ac:dyDescent="0.25">
      <c r="A37" s="58" t="s">
        <v>49</v>
      </c>
      <c r="B37" s="58"/>
      <c r="C37" s="10"/>
    </row>
    <row r="38" spans="1:3" x14ac:dyDescent="0.25">
      <c r="A38" s="58" t="s">
        <v>50</v>
      </c>
      <c r="B38" s="58"/>
      <c r="C38" s="10"/>
    </row>
    <row r="39" spans="1:3" x14ac:dyDescent="0.25">
      <c r="A39" s="58" t="s">
        <v>51</v>
      </c>
      <c r="B39" s="58"/>
      <c r="C39" s="10"/>
    </row>
    <row r="40" spans="1:3" x14ac:dyDescent="0.25">
      <c r="A40" s="58" t="s">
        <v>52</v>
      </c>
      <c r="B40" s="58"/>
      <c r="C40" s="10"/>
    </row>
    <row r="41" spans="1:3" x14ac:dyDescent="0.25">
      <c r="A41" s="58" t="s">
        <v>53</v>
      </c>
      <c r="B41" s="58"/>
      <c r="C41" s="10"/>
    </row>
    <row r="42" spans="1:3" x14ac:dyDescent="0.25">
      <c r="A42" s="58" t="s">
        <v>54</v>
      </c>
      <c r="B42" s="58"/>
      <c r="C42" s="10"/>
    </row>
    <row r="43" spans="1:3" x14ac:dyDescent="0.25">
      <c r="A43" s="58" t="s">
        <v>55</v>
      </c>
      <c r="B43" s="58"/>
      <c r="C43" s="10"/>
    </row>
    <row r="44" spans="1:3" x14ac:dyDescent="0.25">
      <c r="A44" s="58" t="s">
        <v>56</v>
      </c>
      <c r="B44" s="58"/>
      <c r="C44" s="10"/>
    </row>
    <row r="45" spans="1:3" x14ac:dyDescent="0.25">
      <c r="A45" s="58" t="s">
        <v>57</v>
      </c>
      <c r="B45" s="58"/>
      <c r="C45" s="10"/>
    </row>
    <row r="46" spans="1:3" x14ac:dyDescent="0.25">
      <c r="A46" s="58" t="s">
        <v>58</v>
      </c>
      <c r="B46" s="58"/>
      <c r="C46" s="10"/>
    </row>
    <row r="47" spans="1:3" x14ac:dyDescent="0.25">
      <c r="A47" s="58" t="s">
        <v>59</v>
      </c>
      <c r="B47" s="58"/>
      <c r="C47" s="10"/>
    </row>
    <row r="48" spans="1:3" x14ac:dyDescent="0.25">
      <c r="A48" s="58" t="s">
        <v>60</v>
      </c>
      <c r="B48" s="58"/>
      <c r="C48" s="10"/>
    </row>
    <row r="49" spans="1:3" x14ac:dyDescent="0.25">
      <c r="A49" s="58" t="s">
        <v>61</v>
      </c>
      <c r="B49" s="58"/>
      <c r="C49" s="10"/>
    </row>
    <row r="50" spans="1:3" x14ac:dyDescent="0.25">
      <c r="A50" s="57"/>
      <c r="B50" s="57"/>
      <c r="C50" s="10"/>
    </row>
  </sheetData>
  <mergeCells count="46">
    <mergeCell ref="B11:C11"/>
    <mergeCell ref="A27:B27"/>
    <mergeCell ref="B21:C21"/>
    <mergeCell ref="B22:C22"/>
    <mergeCell ref="B23:C23"/>
    <mergeCell ref="A24:C24"/>
    <mergeCell ref="A25:B25"/>
    <mergeCell ref="A47:B47"/>
    <mergeCell ref="A48:B48"/>
    <mergeCell ref="A49:B49"/>
    <mergeCell ref="A26:B26"/>
    <mergeCell ref="A35:B35"/>
    <mergeCell ref="A36:B36"/>
    <mergeCell ref="A37:B37"/>
    <mergeCell ref="A50:B50"/>
    <mergeCell ref="A45:B45"/>
    <mergeCell ref="A29:B29"/>
    <mergeCell ref="A30:B30"/>
    <mergeCell ref="A31:B31"/>
    <mergeCell ref="A32:B32"/>
    <mergeCell ref="A46:B46"/>
    <mergeCell ref="A39:B39"/>
    <mergeCell ref="A40:B40"/>
    <mergeCell ref="A41:B41"/>
    <mergeCell ref="A42:B42"/>
    <mergeCell ref="A43:B43"/>
    <mergeCell ref="A44:B44"/>
    <mergeCell ref="A38:B38"/>
    <mergeCell ref="A33:C33"/>
    <mergeCell ref="A34:B34"/>
    <mergeCell ref="B15:C15"/>
    <mergeCell ref="A16:A20"/>
    <mergeCell ref="B16:C16"/>
    <mergeCell ref="B14:C14"/>
    <mergeCell ref="A1:C1"/>
    <mergeCell ref="B8:C8"/>
    <mergeCell ref="B9:C9"/>
    <mergeCell ref="B12:C12"/>
    <mergeCell ref="B13:C13"/>
    <mergeCell ref="B2:C2"/>
    <mergeCell ref="B4:C4"/>
    <mergeCell ref="B5:C5"/>
    <mergeCell ref="B6:C6"/>
    <mergeCell ref="B7:C7"/>
    <mergeCell ref="B10:C10"/>
    <mergeCell ref="B3:C3"/>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4">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CE598DA5-BE60-4504-8641-5BC1D7DE4EC8}">
          <x14:formula1>
            <xm:f>Hoja2!$B$1:$B$2</xm:f>
          </x14:formula1>
          <xm:sqref>B23:C23 B14:C15 B21:C21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14A6E-D5FA-4D8D-BCFE-264973C0D9A0}">
  <sheetPr>
    <tabColor theme="2" tint="-0.749992370372631"/>
  </sheetPr>
  <dimension ref="A1:XFC50"/>
  <sheetViews>
    <sheetView zoomScale="80" zoomScaleNormal="80" workbookViewId="0">
      <selection activeCell="B10" sqref="B10:C10"/>
    </sheetView>
  </sheetViews>
  <sheetFormatPr baseColWidth="10" defaultColWidth="0" defaultRowHeight="15" x14ac:dyDescent="0.25"/>
  <cols>
    <col min="1" max="1" width="41.85546875" style="31" customWidth="1"/>
    <col min="2" max="2" width="30.5703125" style="31" customWidth="1"/>
    <col min="3" max="3" width="76.140625" style="31" customWidth="1"/>
    <col min="4" max="8" width="11.42578125" hidden="1" customWidth="1"/>
    <col min="9" max="9" width="12" hidden="1" customWidth="1"/>
    <col min="10" max="10" width="11.42578125" hidden="1"/>
    <col min="11" max="11" width="5" hidden="1"/>
    <col min="12" max="16383" width="11.42578125" hidden="1"/>
    <col min="16384" max="16384" width="6.85546875" hidden="1"/>
  </cols>
  <sheetData>
    <row r="1" spans="1:6" ht="18.75" x14ac:dyDescent="0.25">
      <c r="A1" s="80" t="s">
        <v>62</v>
      </c>
      <c r="B1" s="80"/>
      <c r="C1" s="80"/>
    </row>
    <row r="2" spans="1:6" x14ac:dyDescent="0.25">
      <c r="A2" s="27" t="s">
        <v>22</v>
      </c>
      <c r="B2" s="81">
        <f>'GENERALES NOTA 321'!B2:C2</f>
        <v>128794299</v>
      </c>
      <c r="C2" s="82"/>
    </row>
    <row r="3" spans="1:6" x14ac:dyDescent="0.25">
      <c r="A3" s="28" t="s">
        <v>1</v>
      </c>
      <c r="B3" s="66" t="str">
        <f>'GENERALES NOTA 322'!B2:C2</f>
        <v>001072022-040</v>
      </c>
      <c r="C3" s="67"/>
    </row>
    <row r="4" spans="1:6" s="2" customFormat="1" x14ac:dyDescent="0.25">
      <c r="A4" s="29" t="s">
        <v>2</v>
      </c>
      <c r="B4" s="65" t="str">
        <f>'GENERALES NOTA 322'!B3:C3</f>
        <v>Contraloría Municipal De Rionegro - Antioquia</v>
      </c>
      <c r="C4" s="65"/>
    </row>
    <row r="5" spans="1:6" s="2" customFormat="1" x14ac:dyDescent="0.25">
      <c r="A5" s="29" t="s">
        <v>5</v>
      </c>
      <c r="B5" s="81" t="str">
        <f>'GENERALES NOTA 321'!B5:C5</f>
        <v>Municipio de Rionegro</v>
      </c>
      <c r="C5" s="82"/>
    </row>
    <row r="6" spans="1:6" s="2" customFormat="1" x14ac:dyDescent="0.25">
      <c r="A6" s="5" t="s">
        <v>117</v>
      </c>
      <c r="B6" s="83">
        <f>'GENERALES NOTA 321'!B11:C11</f>
        <v>109780945</v>
      </c>
      <c r="C6" s="84"/>
    </row>
    <row r="7" spans="1:6" s="2" customFormat="1" x14ac:dyDescent="0.25">
      <c r="A7" s="5" t="s">
        <v>6</v>
      </c>
      <c r="B7" s="79">
        <f>'GENERALES NOTA 322'!B7:C7</f>
        <v>297302563</v>
      </c>
      <c r="C7" s="79"/>
    </row>
    <row r="8" spans="1:6" s="2" customFormat="1" x14ac:dyDescent="0.25">
      <c r="A8" s="29" t="s">
        <v>7</v>
      </c>
      <c r="B8" s="65" t="str">
        <f>'GENERALES NOTA 322'!B8:C8</f>
        <v xml:space="preserve">ALLIANZ SEGUROS S.A. </v>
      </c>
      <c r="C8" s="65"/>
    </row>
    <row r="9" spans="1:6" ht="23.25" customHeight="1" x14ac:dyDescent="0.25">
      <c r="A9" s="30" t="s">
        <v>63</v>
      </c>
      <c r="B9" s="66" t="s">
        <v>77</v>
      </c>
      <c r="C9" s="67"/>
    </row>
    <row r="10" spans="1:6" ht="60" x14ac:dyDescent="0.25">
      <c r="A10" s="29" t="s">
        <v>65</v>
      </c>
      <c r="B10" s="87" t="s">
        <v>137</v>
      </c>
      <c r="C10" s="88"/>
      <c r="E10" t="s">
        <v>66</v>
      </c>
      <c r="F10" s="14">
        <v>0.7</v>
      </c>
    </row>
    <row r="11" spans="1:6" x14ac:dyDescent="0.25">
      <c r="A11" s="34" t="s">
        <v>67</v>
      </c>
      <c r="B11" s="70">
        <f>(B12-B14)*B13</f>
        <v>60379519.750000007</v>
      </c>
      <c r="C11" s="71"/>
      <c r="E11" t="s">
        <v>64</v>
      </c>
      <c r="F11" s="14">
        <v>0.3</v>
      </c>
    </row>
    <row r="12" spans="1:6" x14ac:dyDescent="0.25">
      <c r="A12" s="13" t="s">
        <v>119</v>
      </c>
      <c r="B12" s="74">
        <f>MIN(B6,B7)</f>
        <v>109780945</v>
      </c>
      <c r="C12" s="75"/>
      <c r="F12" s="14"/>
    </row>
    <row r="13" spans="1:6" x14ac:dyDescent="0.25">
      <c r="A13" s="30" t="s">
        <v>30</v>
      </c>
      <c r="B13" s="76">
        <v>0.55000000000000004</v>
      </c>
      <c r="C13" s="76"/>
      <c r="F13" s="14"/>
    </row>
    <row r="14" spans="1:6" x14ac:dyDescent="0.25">
      <c r="A14" s="30" t="s">
        <v>118</v>
      </c>
      <c r="B14" s="77">
        <v>0</v>
      </c>
      <c r="C14" s="78"/>
      <c r="F14" s="14"/>
    </row>
    <row r="15" spans="1:6" x14ac:dyDescent="0.25">
      <c r="A15" s="33" t="s">
        <v>68</v>
      </c>
      <c r="B15" s="72">
        <f>IFERROR(B11*(VLOOKUP(B9,E10:F15,2,0)),16666)</f>
        <v>16666</v>
      </c>
      <c r="C15" s="73"/>
    </row>
    <row r="16" spans="1:6" ht="180" customHeight="1" x14ac:dyDescent="0.25">
      <c r="A16" s="29" t="s">
        <v>69</v>
      </c>
      <c r="B16" s="91" t="s">
        <v>135</v>
      </c>
      <c r="C16" s="82"/>
    </row>
    <row r="17" spans="1:3" ht="90" x14ac:dyDescent="0.25">
      <c r="A17" s="29" t="s">
        <v>70</v>
      </c>
      <c r="B17" s="89" t="s">
        <v>134</v>
      </c>
      <c r="C17" s="90"/>
    </row>
    <row r="19" spans="1:3" x14ac:dyDescent="0.25">
      <c r="B19" s="32"/>
      <c r="C19" s="32"/>
    </row>
    <row r="20" spans="1:3" x14ac:dyDescent="0.25">
      <c r="B20" s="32"/>
      <c r="C20" s="32"/>
    </row>
    <row r="21" spans="1:3" x14ac:dyDescent="0.25">
      <c r="B21" s="32"/>
      <c r="C21" s="32"/>
    </row>
    <row r="22" spans="1:3" x14ac:dyDescent="0.25">
      <c r="B22" s="32"/>
      <c r="C22" s="32"/>
    </row>
    <row r="23" spans="1:3" x14ac:dyDescent="0.25">
      <c r="B23" s="32"/>
      <c r="C23" s="32"/>
    </row>
    <row r="24" spans="1:3" x14ac:dyDescent="0.25">
      <c r="B24" s="32"/>
      <c r="C24" s="32"/>
    </row>
    <row r="25" spans="1:3" x14ac:dyDescent="0.25">
      <c r="B25" s="32"/>
      <c r="C25" s="32"/>
    </row>
    <row r="26" spans="1:3" x14ac:dyDescent="0.25">
      <c r="B26" s="32"/>
      <c r="C26" s="32"/>
    </row>
    <row r="27" spans="1:3" x14ac:dyDescent="0.25">
      <c r="B27" s="32"/>
      <c r="C27" s="32"/>
    </row>
    <row r="28" spans="1:3" x14ac:dyDescent="0.25">
      <c r="B28" s="32"/>
      <c r="C28" s="32"/>
    </row>
    <row r="29" spans="1:3" x14ac:dyDescent="0.25">
      <c r="B29" s="32"/>
      <c r="C29" s="32"/>
    </row>
    <row r="30" spans="1:3" x14ac:dyDescent="0.25">
      <c r="B30" s="32"/>
      <c r="C30" s="32"/>
    </row>
    <row r="31" spans="1:3" x14ac:dyDescent="0.25">
      <c r="B31" s="32"/>
      <c r="C31" s="32"/>
    </row>
    <row r="32" spans="1:3" x14ac:dyDescent="0.25">
      <c r="B32" s="32"/>
      <c r="C32" s="32"/>
    </row>
    <row r="33" spans="2:3" x14ac:dyDescent="0.25">
      <c r="B33" s="32"/>
      <c r="C33" s="32"/>
    </row>
    <row r="34" spans="2:3" x14ac:dyDescent="0.25">
      <c r="B34" s="32"/>
      <c r="C34" s="32"/>
    </row>
    <row r="35" spans="2:3" x14ac:dyDescent="0.25">
      <c r="B35" s="32"/>
      <c r="C35" s="32"/>
    </row>
    <row r="36" spans="2:3" x14ac:dyDescent="0.25">
      <c r="B36" s="32"/>
      <c r="C36" s="32"/>
    </row>
    <row r="37" spans="2:3" x14ac:dyDescent="0.25">
      <c r="B37" s="32"/>
      <c r="C37" s="32"/>
    </row>
    <row r="38" spans="2:3" x14ac:dyDescent="0.25">
      <c r="B38" s="32"/>
      <c r="C38" s="32"/>
    </row>
    <row r="39" spans="2:3" x14ac:dyDescent="0.25">
      <c r="B39" s="32"/>
      <c r="C39" s="32"/>
    </row>
    <row r="40" spans="2:3" x14ac:dyDescent="0.25">
      <c r="B40" s="32"/>
      <c r="C40" s="32"/>
    </row>
    <row r="41" spans="2:3" x14ac:dyDescent="0.25">
      <c r="B41" s="32"/>
      <c r="C41" s="32"/>
    </row>
    <row r="42" spans="2:3" x14ac:dyDescent="0.25">
      <c r="B42" s="32"/>
      <c r="C42" s="32"/>
    </row>
    <row r="43" spans="2:3" x14ac:dyDescent="0.25">
      <c r="B43" s="32"/>
      <c r="C43" s="32"/>
    </row>
    <row r="44" spans="2:3" x14ac:dyDescent="0.25">
      <c r="B44" s="32"/>
      <c r="C44" s="32"/>
    </row>
    <row r="45" spans="2:3" x14ac:dyDescent="0.25">
      <c r="B45" s="32"/>
      <c r="C45" s="32"/>
    </row>
    <row r="46" spans="2:3" x14ac:dyDescent="0.25">
      <c r="B46" s="32"/>
      <c r="C46" s="32"/>
    </row>
    <row r="47" spans="2:3" x14ac:dyDescent="0.25">
      <c r="B47" s="32"/>
      <c r="C47" s="32"/>
    </row>
    <row r="48" spans="2:3" x14ac:dyDescent="0.25">
      <c r="B48" s="32"/>
      <c r="C48" s="32"/>
    </row>
    <row r="49" spans="2:3" x14ac:dyDescent="0.25">
      <c r="B49" s="32"/>
      <c r="C49" s="32"/>
    </row>
    <row r="50" spans="2:3" x14ac:dyDescent="0.25">
      <c r="B50" s="32"/>
      <c r="C50" s="32"/>
    </row>
  </sheetData>
  <sheetProtection selectLockedCells="1"/>
  <mergeCells count="17">
    <mergeCell ref="B7:C7"/>
    <mergeCell ref="A1:C1"/>
    <mergeCell ref="B2:C2"/>
    <mergeCell ref="B3:C3"/>
    <mergeCell ref="B4:C4"/>
    <mergeCell ref="B5:C5"/>
    <mergeCell ref="B6:C6"/>
    <mergeCell ref="B17:C17"/>
    <mergeCell ref="B8:C8"/>
    <mergeCell ref="B9:C9"/>
    <mergeCell ref="B10:C10"/>
    <mergeCell ref="B11:C11"/>
    <mergeCell ref="B15:C15"/>
    <mergeCell ref="B16:C16"/>
    <mergeCell ref="B12:C12"/>
    <mergeCell ref="B13:C13"/>
    <mergeCell ref="B14:C14"/>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A6F9180E-C335-4812-A794-2445E8058128}">
          <x14:formula1>
            <xm:f>Hoja2!$F$1:$F$3</xm:f>
          </x14:formula1>
          <xm:sqref>B9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32B29-4B15-46E1-A8D0-150011A85F4A}">
  <sheetPr>
    <tabColor theme="2" tint="-0.749992370372631"/>
  </sheetPr>
  <dimension ref="A1:XFC50"/>
  <sheetViews>
    <sheetView tabSelected="1" zoomScale="70" zoomScaleNormal="70" workbookViewId="0">
      <selection activeCell="B16" sqref="B16:C16"/>
    </sheetView>
  </sheetViews>
  <sheetFormatPr baseColWidth="10" defaultColWidth="0" defaultRowHeight="15" x14ac:dyDescent="0.25"/>
  <cols>
    <col min="1" max="1" width="41.85546875" style="31" customWidth="1"/>
    <col min="2" max="2" width="30.5703125" style="31" customWidth="1"/>
    <col min="3" max="3" width="76.140625" style="31" customWidth="1"/>
    <col min="4" max="8" width="11.42578125" hidden="1" customWidth="1"/>
    <col min="9" max="9" width="12" hidden="1" customWidth="1"/>
    <col min="10" max="10" width="11.42578125" hidden="1"/>
    <col min="11" max="11" width="5" hidden="1"/>
    <col min="12" max="16383" width="11.42578125" hidden="1"/>
    <col min="16384" max="16384" width="6.85546875" hidden="1"/>
  </cols>
  <sheetData>
    <row r="1" spans="1:6" ht="18.75" x14ac:dyDescent="0.25">
      <c r="A1" s="80" t="s">
        <v>62</v>
      </c>
      <c r="B1" s="80"/>
      <c r="C1" s="80"/>
    </row>
    <row r="2" spans="1:6" x14ac:dyDescent="0.25">
      <c r="A2" s="27" t="s">
        <v>22</v>
      </c>
      <c r="B2" s="81">
        <f>'GENERALES NOTA 321'!B2:C2</f>
        <v>128794299</v>
      </c>
      <c r="C2" s="82"/>
    </row>
    <row r="3" spans="1:6" x14ac:dyDescent="0.25">
      <c r="A3" s="28" t="s">
        <v>1</v>
      </c>
      <c r="B3" s="66" t="str">
        <f>'GENERALES NOTA 322'!B2:C2</f>
        <v>001072022-040</v>
      </c>
      <c r="C3" s="67"/>
    </row>
    <row r="4" spans="1:6" s="2" customFormat="1" x14ac:dyDescent="0.25">
      <c r="A4" s="29" t="s">
        <v>2</v>
      </c>
      <c r="B4" s="65" t="str">
        <f>'GENERALES NOTA 322'!B3:C3</f>
        <v>Contraloría Municipal De Rionegro - Antioquia</v>
      </c>
      <c r="C4" s="65"/>
    </row>
    <row r="5" spans="1:6" s="2" customFormat="1" x14ac:dyDescent="0.25">
      <c r="A5" s="29" t="s">
        <v>5</v>
      </c>
      <c r="B5" s="81" t="str">
        <f>'GENERALES NOTA 321'!B5:C5</f>
        <v>Municipio de Rionegro</v>
      </c>
      <c r="C5" s="82"/>
    </row>
    <row r="6" spans="1:6" s="2" customFormat="1" x14ac:dyDescent="0.25">
      <c r="A6" s="5" t="s">
        <v>117</v>
      </c>
      <c r="B6" s="83">
        <f>'GENERALES NOTA 321'!B11:C11</f>
        <v>109780945</v>
      </c>
      <c r="C6" s="84"/>
    </row>
    <row r="7" spans="1:6" s="2" customFormat="1" x14ac:dyDescent="0.25">
      <c r="A7" s="5" t="s">
        <v>6</v>
      </c>
      <c r="B7" s="79">
        <f>'GENERALES NOTA 322'!B7:C7</f>
        <v>297302563</v>
      </c>
      <c r="C7" s="79"/>
    </row>
    <row r="8" spans="1:6" s="2" customFormat="1" x14ac:dyDescent="0.25">
      <c r="A8" s="29" t="s">
        <v>7</v>
      </c>
      <c r="B8" s="65" t="str">
        <f>'GENERALES NOTA 322'!B8:C8</f>
        <v xml:space="preserve">ALLIANZ SEGUROS S.A. </v>
      </c>
      <c r="C8" s="65"/>
    </row>
    <row r="9" spans="1:6" ht="23.25" customHeight="1" x14ac:dyDescent="0.25">
      <c r="A9" s="30" t="s">
        <v>63</v>
      </c>
      <c r="B9" s="66" t="s">
        <v>77</v>
      </c>
      <c r="C9" s="67"/>
    </row>
    <row r="10" spans="1:6" ht="60" x14ac:dyDescent="0.25">
      <c r="A10" s="29" t="s">
        <v>65</v>
      </c>
      <c r="B10" s="68" t="s">
        <v>138</v>
      </c>
      <c r="C10" s="69"/>
      <c r="E10" t="s">
        <v>66</v>
      </c>
      <c r="F10" s="14">
        <v>0.7</v>
      </c>
    </row>
    <row r="11" spans="1:6" x14ac:dyDescent="0.25">
      <c r="A11" s="34" t="s">
        <v>67</v>
      </c>
      <c r="B11" s="70">
        <f>(B12-B14)*B13</f>
        <v>60379519.750000007</v>
      </c>
      <c r="C11" s="71"/>
      <c r="E11" t="s">
        <v>64</v>
      </c>
      <c r="F11" s="14">
        <v>0.3</v>
      </c>
    </row>
    <row r="12" spans="1:6" x14ac:dyDescent="0.25">
      <c r="A12" s="13" t="s">
        <v>119</v>
      </c>
      <c r="B12" s="74">
        <f>MIN(B6,B7)</f>
        <v>109780945</v>
      </c>
      <c r="C12" s="75"/>
      <c r="F12" s="14"/>
    </row>
    <row r="13" spans="1:6" x14ac:dyDescent="0.25">
      <c r="A13" s="30" t="s">
        <v>30</v>
      </c>
      <c r="B13" s="76">
        <v>0.55000000000000004</v>
      </c>
      <c r="C13" s="76"/>
      <c r="F13" s="14"/>
    </row>
    <row r="14" spans="1:6" x14ac:dyDescent="0.25">
      <c r="A14" s="30" t="s">
        <v>118</v>
      </c>
      <c r="B14" s="77">
        <v>0</v>
      </c>
      <c r="C14" s="77"/>
      <c r="F14" s="14"/>
    </row>
    <row r="15" spans="1:6" x14ac:dyDescent="0.25">
      <c r="A15" s="33" t="s">
        <v>68</v>
      </c>
      <c r="B15" s="72">
        <f>IFERROR(B11*(VLOOKUP(B9,E10:F15,2,0)),16666)</f>
        <v>16666</v>
      </c>
      <c r="C15" s="73"/>
    </row>
    <row r="16" spans="1:6" ht="180" customHeight="1" x14ac:dyDescent="0.25">
      <c r="A16" s="29" t="s">
        <v>69</v>
      </c>
      <c r="B16" s="66" t="s">
        <v>136</v>
      </c>
      <c r="C16" s="67"/>
    </row>
    <row r="17" spans="1:3" ht="90" x14ac:dyDescent="0.25">
      <c r="A17" s="29" t="s">
        <v>70</v>
      </c>
      <c r="B17" s="89" t="s">
        <v>134</v>
      </c>
      <c r="C17" s="90"/>
    </row>
    <row r="19" spans="1:3" x14ac:dyDescent="0.25">
      <c r="B19" s="32"/>
      <c r="C19" s="32"/>
    </row>
    <row r="20" spans="1:3" x14ac:dyDescent="0.25">
      <c r="B20" s="32"/>
      <c r="C20" s="32"/>
    </row>
    <row r="21" spans="1:3" x14ac:dyDescent="0.25">
      <c r="B21" s="32"/>
      <c r="C21" s="32"/>
    </row>
    <row r="22" spans="1:3" x14ac:dyDescent="0.25">
      <c r="B22" s="32"/>
      <c r="C22" s="32"/>
    </row>
    <row r="23" spans="1:3" x14ac:dyDescent="0.25">
      <c r="B23" s="32"/>
      <c r="C23" s="32"/>
    </row>
    <row r="24" spans="1:3" x14ac:dyDescent="0.25">
      <c r="B24" s="32"/>
      <c r="C24" s="32"/>
    </row>
    <row r="25" spans="1:3" x14ac:dyDescent="0.25">
      <c r="B25" s="32"/>
      <c r="C25" s="32"/>
    </row>
    <row r="26" spans="1:3" x14ac:dyDescent="0.25">
      <c r="B26" s="32"/>
      <c r="C26" s="32"/>
    </row>
    <row r="27" spans="1:3" x14ac:dyDescent="0.25">
      <c r="B27" s="32"/>
      <c r="C27" s="32"/>
    </row>
    <row r="28" spans="1:3" x14ac:dyDescent="0.25">
      <c r="B28" s="32"/>
      <c r="C28" s="32"/>
    </row>
    <row r="29" spans="1:3" x14ac:dyDescent="0.25">
      <c r="B29" s="32"/>
      <c r="C29" s="32"/>
    </row>
    <row r="30" spans="1:3" x14ac:dyDescent="0.25">
      <c r="B30" s="32"/>
      <c r="C30" s="32"/>
    </row>
    <row r="31" spans="1:3" x14ac:dyDescent="0.25">
      <c r="B31" s="32"/>
      <c r="C31" s="32"/>
    </row>
    <row r="32" spans="1:3" x14ac:dyDescent="0.25">
      <c r="B32" s="32"/>
      <c r="C32" s="32"/>
    </row>
    <row r="33" spans="2:3" x14ac:dyDescent="0.25">
      <c r="B33" s="32"/>
      <c r="C33" s="32"/>
    </row>
    <row r="34" spans="2:3" x14ac:dyDescent="0.25">
      <c r="B34" s="32"/>
      <c r="C34" s="32"/>
    </row>
    <row r="35" spans="2:3" x14ac:dyDescent="0.25">
      <c r="B35" s="32"/>
      <c r="C35" s="32"/>
    </row>
    <row r="36" spans="2:3" x14ac:dyDescent="0.25">
      <c r="B36" s="32"/>
      <c r="C36" s="32"/>
    </row>
    <row r="37" spans="2:3" x14ac:dyDescent="0.25">
      <c r="B37" s="32"/>
      <c r="C37" s="32"/>
    </row>
    <row r="38" spans="2:3" x14ac:dyDescent="0.25">
      <c r="B38" s="32"/>
      <c r="C38" s="32"/>
    </row>
    <row r="39" spans="2:3" x14ac:dyDescent="0.25">
      <c r="B39" s="32"/>
      <c r="C39" s="32"/>
    </row>
    <row r="40" spans="2:3" x14ac:dyDescent="0.25">
      <c r="B40" s="32"/>
      <c r="C40" s="32"/>
    </row>
    <row r="41" spans="2:3" x14ac:dyDescent="0.25">
      <c r="B41" s="32"/>
      <c r="C41" s="32"/>
    </row>
    <row r="42" spans="2:3" x14ac:dyDescent="0.25">
      <c r="B42" s="32"/>
      <c r="C42" s="32"/>
    </row>
    <row r="43" spans="2:3" x14ac:dyDescent="0.25">
      <c r="B43" s="32"/>
      <c r="C43" s="32"/>
    </row>
    <row r="44" spans="2:3" x14ac:dyDescent="0.25">
      <c r="B44" s="32"/>
      <c r="C44" s="32"/>
    </row>
    <row r="45" spans="2:3" x14ac:dyDescent="0.25">
      <c r="B45" s="32"/>
      <c r="C45" s="32"/>
    </row>
    <row r="46" spans="2:3" x14ac:dyDescent="0.25">
      <c r="B46" s="32"/>
      <c r="C46" s="32"/>
    </row>
    <row r="47" spans="2:3" x14ac:dyDescent="0.25">
      <c r="B47" s="32"/>
      <c r="C47" s="32"/>
    </row>
    <row r="48" spans="2:3" x14ac:dyDescent="0.25">
      <c r="B48" s="32"/>
      <c r="C48" s="32"/>
    </row>
    <row r="49" spans="2:3" x14ac:dyDescent="0.25">
      <c r="B49" s="32"/>
      <c r="C49" s="32"/>
    </row>
    <row r="50" spans="2:3" x14ac:dyDescent="0.25">
      <c r="B50" s="32"/>
      <c r="C50" s="32"/>
    </row>
  </sheetData>
  <sheetProtection algorithmName="SHA-512" hashValue="jGxudA+mKk18RYgjXAOr4JQiuer9e9B4pHZU23yUbQDiGcmaRS+yI5IySby9C1nZ3ATh8e24yKN7yBiTfF4fNw==" saltValue="D/2xMyrndHN09NCUBHa++Q==" spinCount="100000" sheet="1" objects="1" scenarios="1" selectLockedCells="1"/>
  <mergeCells count="17">
    <mergeCell ref="B13:C13"/>
    <mergeCell ref="B14:C14"/>
    <mergeCell ref="B15:C15"/>
    <mergeCell ref="B16:C16"/>
    <mergeCell ref="B17:C17"/>
    <mergeCell ref="B12:C12"/>
    <mergeCell ref="A1:C1"/>
    <mergeCell ref="B2:C2"/>
    <mergeCell ref="B3:C3"/>
    <mergeCell ref="B4:C4"/>
    <mergeCell ref="B5:C5"/>
    <mergeCell ref="B6:C6"/>
    <mergeCell ref="B7:C7"/>
    <mergeCell ref="B8:C8"/>
    <mergeCell ref="B9:C9"/>
    <mergeCell ref="B10:C10"/>
    <mergeCell ref="B11:C11"/>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2BD093CE-D985-428A-928C-F0887A386F7A}">
          <x14:formula1>
            <xm:f>Hoja2!$F$1:$F$3</xm:f>
          </x14:formula1>
          <xm:sqref>B9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8956A-6F1C-4392-879B-C7185185F575}">
  <sheetPr>
    <tabColor theme="2" tint="-0.749992370372631"/>
  </sheetPr>
  <dimension ref="A1:XFC13"/>
  <sheetViews>
    <sheetView workbookViewId="0">
      <selection activeCell="B8" sqref="B8:C8"/>
    </sheetView>
  </sheetViews>
  <sheetFormatPr baseColWidth="10" defaultColWidth="11.42578125" defaultRowHeight="15" x14ac:dyDescent="0.25"/>
  <cols>
    <col min="1" max="1" width="35.5703125" customWidth="1"/>
    <col min="2" max="2" width="31.85546875" customWidth="1"/>
    <col min="3" max="3" width="63.140625" customWidth="1"/>
    <col min="4" max="16383" width="0" hidden="1" customWidth="1"/>
    <col min="16384" max="16384" width="0.85546875" hidden="1" customWidth="1"/>
  </cols>
  <sheetData>
    <row r="1" spans="1:3" ht="18.75" x14ac:dyDescent="0.25">
      <c r="A1" s="55" t="s">
        <v>71</v>
      </c>
      <c r="B1" s="55"/>
      <c r="C1" s="55"/>
    </row>
    <row r="2" spans="1:3" x14ac:dyDescent="0.25">
      <c r="A2" s="12" t="s">
        <v>22</v>
      </c>
      <c r="B2" s="56">
        <f>'GENERALES NOTA 321'!B2:C2</f>
        <v>128794299</v>
      </c>
      <c r="C2" s="49"/>
    </row>
    <row r="3" spans="1:3" x14ac:dyDescent="0.25">
      <c r="A3" s="26" t="s">
        <v>1</v>
      </c>
      <c r="B3" s="56" t="str">
        <f>'GENERALES NOTA 322'!B2:C2</f>
        <v>001072022-040</v>
      </c>
      <c r="C3" s="49"/>
    </row>
    <row r="4" spans="1:3" s="2" customFormat="1" x14ac:dyDescent="0.25">
      <c r="A4" s="5" t="s">
        <v>2</v>
      </c>
      <c r="B4" s="38" t="str">
        <f>'GENERALES NOTA 322'!B3:C3</f>
        <v>Contraloría Municipal De Rionegro - Antioquia</v>
      </c>
      <c r="C4" s="38"/>
    </row>
    <row r="5" spans="1:3" s="2" customFormat="1" x14ac:dyDescent="0.25">
      <c r="A5" s="5" t="s">
        <v>5</v>
      </c>
      <c r="B5" s="56" t="str">
        <f>'IMPUTACIÓN- GENERALES NOTA 324 '!B5:C5</f>
        <v>Municipio de Rionegro</v>
      </c>
      <c r="C5" s="49"/>
    </row>
    <row r="6" spans="1:3" s="2" customFormat="1" x14ac:dyDescent="0.25">
      <c r="A6" s="5" t="s">
        <v>6</v>
      </c>
      <c r="B6" s="38">
        <f>'GENERALES NOTA 322'!B7:C7</f>
        <v>297302563</v>
      </c>
      <c r="C6" s="38"/>
    </row>
    <row r="7" spans="1:3" s="2" customFormat="1" x14ac:dyDescent="0.25">
      <c r="A7" s="5" t="s">
        <v>7</v>
      </c>
      <c r="B7" s="38" t="str">
        <f>'GENERALES NOTA 322'!B8:C8</f>
        <v xml:space="preserve">ALLIANZ SEGUROS S.A. </v>
      </c>
      <c r="C7" s="38"/>
    </row>
    <row r="8" spans="1:3" x14ac:dyDescent="0.25">
      <c r="A8" s="13" t="s">
        <v>63</v>
      </c>
      <c r="B8" s="39"/>
      <c r="C8" s="40"/>
    </row>
    <row r="9" spans="1:3" x14ac:dyDescent="0.25">
      <c r="A9" s="13" t="s">
        <v>67</v>
      </c>
      <c r="B9" s="85"/>
      <c r="C9" s="85"/>
    </row>
    <row r="10" spans="1:3" x14ac:dyDescent="0.25">
      <c r="A10" s="13" t="s">
        <v>72</v>
      </c>
      <c r="B10" s="85"/>
      <c r="C10" s="85"/>
    </row>
    <row r="11" spans="1:3" ht="45" x14ac:dyDescent="0.25">
      <c r="A11" s="5" t="s">
        <v>73</v>
      </c>
      <c r="B11" s="38"/>
      <c r="C11" s="38"/>
    </row>
    <row r="12" spans="1:3" ht="45" x14ac:dyDescent="0.25">
      <c r="A12" s="5" t="s">
        <v>74</v>
      </c>
      <c r="B12" s="38"/>
      <c r="C12" s="38"/>
    </row>
    <row r="13" spans="1:3" x14ac:dyDescent="0.25">
      <c r="A13" s="5" t="s">
        <v>75</v>
      </c>
      <c r="B13" s="10"/>
      <c r="C13" s="10"/>
    </row>
  </sheetData>
  <mergeCells count="12">
    <mergeCell ref="A1:C1"/>
    <mergeCell ref="B8:C8"/>
    <mergeCell ref="B9:C9"/>
    <mergeCell ref="B10:C10"/>
    <mergeCell ref="B11:C11"/>
    <mergeCell ref="B3:C3"/>
    <mergeCell ref="B12:C12"/>
    <mergeCell ref="B2:C2"/>
    <mergeCell ref="B4:C4"/>
    <mergeCell ref="B5:C5"/>
    <mergeCell ref="B6:C6"/>
    <mergeCell ref="B7:C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89609580-2E12-4371-BFDE-CD130E06F675}">
          <x14:formula1>
            <xm:f>Hoja2!$B$1:$B$2</xm:f>
          </x14:formula1>
          <xm:sqref>B11:C11 B13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E05B7-1C6F-448D-99B6-9836D13F4DC6}">
  <dimension ref="B1:N10"/>
  <sheetViews>
    <sheetView workbookViewId="0">
      <selection activeCell="C14" sqref="C14"/>
    </sheetView>
  </sheetViews>
  <sheetFormatPr baseColWidth="10" defaultColWidth="11.42578125" defaultRowHeight="15" customHeight="1" x14ac:dyDescent="0.25"/>
  <cols>
    <col min="2" max="2" width="34" bestFit="1" customWidth="1"/>
    <col min="3" max="3" width="51.7109375" customWidth="1"/>
    <col min="9" max="9" width="0" hidden="1" customWidth="1"/>
    <col min="14" max="14" width="0" hidden="1" customWidth="1"/>
  </cols>
  <sheetData>
    <row r="1" spans="2:14" ht="15" customHeight="1" thickBot="1" x14ac:dyDescent="0.3"/>
    <row r="2" spans="2:14" ht="15" customHeight="1" thickTop="1" thickBot="1" x14ac:dyDescent="0.3">
      <c r="B2" s="86"/>
      <c r="C2" s="86"/>
      <c r="I2" t="s">
        <v>76</v>
      </c>
      <c r="N2" t="s">
        <v>77</v>
      </c>
    </row>
    <row r="3" spans="2:14" ht="15" customHeight="1" thickTop="1" thickBot="1" x14ac:dyDescent="0.3">
      <c r="B3" s="86" t="s">
        <v>78</v>
      </c>
      <c r="C3" s="86"/>
      <c r="I3" t="s">
        <v>64</v>
      </c>
      <c r="N3" t="s">
        <v>64</v>
      </c>
    </row>
    <row r="4" spans="2:14" ht="15" customHeight="1" thickTop="1" thickBot="1" x14ac:dyDescent="0.3">
      <c r="B4" s="18" t="s">
        <v>79</v>
      </c>
      <c r="C4" s="19"/>
      <c r="I4" t="s">
        <v>80</v>
      </c>
      <c r="N4" t="s">
        <v>66</v>
      </c>
    </row>
    <row r="5" spans="2:14" ht="15" customHeight="1" thickTop="1" thickBot="1" x14ac:dyDescent="0.3">
      <c r="B5" s="18" t="s">
        <v>81</v>
      </c>
      <c r="C5" s="19"/>
    </row>
    <row r="6" spans="2:14" ht="15" customHeight="1" thickTop="1" thickBot="1" x14ac:dyDescent="0.3">
      <c r="B6" s="18" t="s">
        <v>82</v>
      </c>
      <c r="C6" s="19"/>
    </row>
    <row r="7" spans="2:14" ht="46.5" thickTop="1" thickBot="1" x14ac:dyDescent="0.3">
      <c r="B7" s="18" t="s">
        <v>83</v>
      </c>
      <c r="C7" s="20"/>
    </row>
    <row r="8" spans="2:14" ht="31.5" thickTop="1" thickBot="1" x14ac:dyDescent="0.3">
      <c r="B8" s="18" t="s">
        <v>84</v>
      </c>
      <c r="C8" s="19"/>
    </row>
    <row r="9" spans="2:14" ht="46.5" thickTop="1" thickBot="1" x14ac:dyDescent="0.3">
      <c r="B9" s="18" t="s">
        <v>85</v>
      </c>
      <c r="C9" s="21"/>
    </row>
    <row r="10" spans="2:14" ht="15" customHeight="1" thickTop="1" x14ac:dyDescent="0.25"/>
  </sheetData>
  <mergeCells count="2">
    <mergeCell ref="B2:C2"/>
    <mergeCell ref="B3:C3"/>
  </mergeCells>
  <dataValidations count="2">
    <dataValidation type="textLength" allowBlank="1" showInputMessage="1" showErrorMessage="1" sqref="C9" xr:uid="{8BEA8983-165A-49C4-B93F-9E8D0F5500DF}">
      <formula1>1</formula1>
      <formula2>500</formula2>
    </dataValidation>
    <dataValidation type="list" allowBlank="1" showInputMessage="1" showErrorMessage="1" sqref="C8" xr:uid="{EF917947-5CAE-454C-8E66-5C688CF77B8B}">
      <formula1>$I$2:$I$4</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dimension ref="A1:I8"/>
  <sheetViews>
    <sheetView topLeftCell="G1" workbookViewId="0">
      <selection activeCell="I7" sqref="I7"/>
    </sheetView>
  </sheetViews>
  <sheetFormatPr baseColWidth="10" defaultColWidth="11.5703125" defaultRowHeight="15" x14ac:dyDescent="0.25"/>
  <cols>
    <col min="4" max="4" width="20.140625" bestFit="1" customWidth="1"/>
    <col min="5" max="5" width="42.85546875" bestFit="1" customWidth="1"/>
  </cols>
  <sheetData>
    <row r="1" spans="1:9" x14ac:dyDescent="0.25">
      <c r="A1" s="7" t="s">
        <v>26</v>
      </c>
      <c r="B1" t="s">
        <v>86</v>
      </c>
      <c r="C1" s="7" t="s">
        <v>30</v>
      </c>
      <c r="D1" s="7" t="s">
        <v>34</v>
      </c>
      <c r="E1" s="3" t="s">
        <v>87</v>
      </c>
      <c r="F1" s="2" t="s">
        <v>66</v>
      </c>
      <c r="G1" s="4">
        <v>0</v>
      </c>
      <c r="H1" t="s">
        <v>88</v>
      </c>
      <c r="I1" t="s">
        <v>89</v>
      </c>
    </row>
    <row r="2" spans="1:9" x14ac:dyDescent="0.25">
      <c r="A2" t="s">
        <v>90</v>
      </c>
      <c r="B2" t="s">
        <v>91</v>
      </c>
      <c r="C2" t="s">
        <v>92</v>
      </c>
      <c r="D2" s="2" t="s">
        <v>93</v>
      </c>
      <c r="E2" s="1" t="s">
        <v>94</v>
      </c>
      <c r="F2" s="2" t="s">
        <v>77</v>
      </c>
      <c r="G2" s="4">
        <v>0.7</v>
      </c>
      <c r="H2" t="s">
        <v>95</v>
      </c>
      <c r="I2" t="s">
        <v>96</v>
      </c>
    </row>
    <row r="3" spans="1:9" x14ac:dyDescent="0.25">
      <c r="A3" t="s">
        <v>97</v>
      </c>
      <c r="C3" t="s">
        <v>98</v>
      </c>
      <c r="D3" s="2" t="s">
        <v>99</v>
      </c>
      <c r="E3" s="1" t="s">
        <v>100</v>
      </c>
      <c r="F3" s="2" t="s">
        <v>64</v>
      </c>
      <c r="G3" s="4">
        <v>0.3</v>
      </c>
      <c r="H3" t="s">
        <v>101</v>
      </c>
      <c r="I3" t="s">
        <v>102</v>
      </c>
    </row>
    <row r="4" spans="1:9" x14ac:dyDescent="0.25">
      <c r="A4" t="s">
        <v>103</v>
      </c>
      <c r="C4" t="s">
        <v>104</v>
      </c>
      <c r="E4" s="1" t="s">
        <v>105</v>
      </c>
      <c r="H4" t="s">
        <v>106</v>
      </c>
      <c r="I4" t="s">
        <v>107</v>
      </c>
    </row>
    <row r="5" spans="1:9" x14ac:dyDescent="0.25">
      <c r="A5" t="s">
        <v>108</v>
      </c>
      <c r="E5" s="1" t="s">
        <v>109</v>
      </c>
      <c r="H5" t="s">
        <v>110</v>
      </c>
      <c r="I5" t="s">
        <v>111</v>
      </c>
    </row>
    <row r="6" spans="1:9" x14ac:dyDescent="0.25">
      <c r="E6" s="1" t="s">
        <v>112</v>
      </c>
      <c r="I6" t="s">
        <v>113</v>
      </c>
    </row>
    <row r="7" spans="1:9" x14ac:dyDescent="0.25">
      <c r="E7" s="1" t="s">
        <v>114</v>
      </c>
    </row>
    <row r="8" spans="1:9" x14ac:dyDescent="0.25">
      <c r="E8" s="1" t="s">
        <v>115</v>
      </c>
    </row>
  </sheetData>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71268A46EF8BE54CB85570D01C5F0A72" ma:contentTypeVersion="16" ma:contentTypeDescription="Crear nuevo documento." ma:contentTypeScope="" ma:versionID="88951cb3b2d344d7c2a706420f95fa3f">
  <xsd:schema xmlns:xsd="http://www.w3.org/2001/XMLSchema" xmlns:xs="http://www.w3.org/2001/XMLSchema" xmlns:p="http://schemas.microsoft.com/office/2006/metadata/properties" xmlns:ns1="http://schemas.microsoft.com/sharepoint/v3" xmlns:ns2="110f4e7f-fc49-4680-be2a-cf1f485dd537" xmlns:ns3="bd399fb5-18ee-43ad-810b-0c429aab68ed" targetNamespace="http://schemas.microsoft.com/office/2006/metadata/properties" ma:root="true" ma:fieldsID="53c0fba586077f280948cac53606347e" ns1:_="" ns2:_="" ns3:_="">
    <xsd:import namespace="http://schemas.microsoft.com/sharepoint/v3"/>
    <xsd:import namespace="110f4e7f-fc49-4680-be2a-cf1f485dd537"/>
    <xsd:import namespace="bd399fb5-18ee-43ad-810b-0c429aab68e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Location" minOccurs="0"/>
                <xsd:element ref="ns1:_ip_UnifiedCompliancePolicyProperties" minOccurs="0"/>
                <xsd:element ref="ns1:_ip_UnifiedCompliancePolicyUIAction"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Propiedades de la Directiva de cumplimiento unificado" ma:hidden="true" ma:internalName="_ip_UnifiedCompliancePolicyProperties">
      <xsd:simpleType>
        <xsd:restriction base="dms:Note"/>
      </xsd:simpleType>
    </xsd:element>
    <xsd:element name="_ip_UnifiedCompliancePolicyUIAction" ma:index="21"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10f4e7f-fc49-4680-be2a-cf1f485dd5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Etiquetas de imagen" ma:readOnly="false" ma:fieldId="{5cf76f15-5ced-4ddc-b409-7134ff3c332f}" ma:taxonomyMulti="true" ma:sspId="10820af1-e82f-496e-bbcb-d9502914b7b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d399fb5-18ee-43ad-810b-0c429aab68ed"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110f4e7f-fc49-4680-be2a-cf1f485dd53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49D4EAD-DE95-4705-8C29-CD66A6FCB097}">
  <ds:schemaRefs>
    <ds:schemaRef ds:uri="http://schemas.microsoft.com/sharepoint/v3/contenttype/forms"/>
  </ds:schemaRefs>
</ds:datastoreItem>
</file>

<file path=customXml/itemProps2.xml><?xml version="1.0" encoding="utf-8"?>
<ds:datastoreItem xmlns:ds="http://schemas.openxmlformats.org/officeDocument/2006/customXml" ds:itemID="{E876ECDF-1275-47A9-896A-57348BBC9A66}">
  <ds:schemaRefs>
    <ds:schemaRef ds:uri="http://schemas.microsoft.com/office/2006/metadata/contentType"/>
    <ds:schemaRef ds:uri="http://schemas.microsoft.com/office/2006/metadata/properties/metaAttributes"/>
    <ds:schemaRef ds:uri="http://www.w3.org/2000/xmlns/"/>
    <ds:schemaRef ds:uri="http://www.w3.org/2001/XMLSchema"/>
    <ds:schemaRef ds:uri="http://schemas.microsoft.com/sharepoint/v3"/>
    <ds:schemaRef ds:uri="110f4e7f-fc49-4680-be2a-cf1f485dd537"/>
    <ds:schemaRef ds:uri="bd399fb5-18ee-43ad-810b-0c429aab68ed"/>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1FFEF15-7C79-4BE7-BA63-3766F4BEB7DE}">
  <ds:schemaRefs>
    <ds:schemaRef ds:uri="http://purl.org/dc/elements/1.1/"/>
    <ds:schemaRef ds:uri="http://schemas.microsoft.com/office/infopath/2007/PartnerControls"/>
    <ds:schemaRef ds:uri="http://schemas.microsoft.com/sharepoint/v3"/>
    <ds:schemaRef ds:uri="http://purl.org/dc/terms/"/>
    <ds:schemaRef ds:uri="http://schemas.microsoft.com/office/2006/metadata/properties"/>
    <ds:schemaRef ds:uri="http://purl.org/dc/dcmitype/"/>
    <ds:schemaRef ds:uri="http://www.w3.org/XML/1998/namespace"/>
    <ds:schemaRef ds:uri="110f4e7f-fc49-4680-be2a-cf1f485dd537"/>
    <ds:schemaRef ds:uri="http://schemas.microsoft.com/office/2006/documentManagement/types"/>
    <ds:schemaRef ds:uri="http://schemas.openxmlformats.org/package/2006/metadata/core-properties"/>
    <ds:schemaRef ds:uri="bd399fb5-18ee-43ad-810b-0c429aab68e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GENERALES NOTA 322</vt:lpstr>
      <vt:lpstr>NOTAS</vt:lpstr>
      <vt:lpstr>GENERALES NOTA 321</vt:lpstr>
      <vt:lpstr>APERTURA- GENERALES  NOTA 324</vt:lpstr>
      <vt:lpstr>IMPUTACIÓN- GENERALES NOTA 324 </vt:lpstr>
      <vt:lpstr>GENERALES NOTA 325</vt:lpstr>
      <vt:lpstr>ACTUALIZACIÓN CONTINGENCIA</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Amparo</cp:lastModifiedBy>
  <cp:revision/>
  <dcterms:created xsi:type="dcterms:W3CDTF">2020-12-07T14:41:17Z</dcterms:created>
  <dcterms:modified xsi:type="dcterms:W3CDTF">2024-01-31T22:02:14Z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ce5f591a-3248-43e9-9b70-1ad50135772d_Enabled">
    <vt:lpwstr>true</vt:lpwstr>
  </property>
  <property fmtid="{D5CDD505-2E9C-101B-9397-08002B2CF9AE}" pid="24" name="MSIP_Label_ce5f591a-3248-43e9-9b70-1ad50135772d_SetDate">
    <vt:lpwstr>2022-02-08T17:15:09Z</vt:lpwstr>
  </property>
  <property fmtid="{D5CDD505-2E9C-101B-9397-08002B2CF9AE}" pid="25" name="MSIP_Label_ce5f591a-3248-43e9-9b70-1ad50135772d_Method">
    <vt:lpwstr>Privileged</vt:lpwstr>
  </property>
  <property fmtid="{D5CDD505-2E9C-101B-9397-08002B2CF9AE}" pid="26" name="MSIP_Label_ce5f591a-3248-43e9-9b70-1ad50135772d_Name">
    <vt:lpwstr>ce5f591a-3248-43e9-9b70-1ad50135772d</vt:lpwstr>
  </property>
  <property fmtid="{D5CDD505-2E9C-101B-9397-08002B2CF9AE}" pid="27" name="MSIP_Label_ce5f591a-3248-43e9-9b70-1ad50135772d_SiteId">
    <vt:lpwstr>6e06e42d-6925-47c6-b9e7-9581c7ca302a</vt:lpwstr>
  </property>
  <property fmtid="{D5CDD505-2E9C-101B-9397-08002B2CF9AE}" pid="28" name="MSIP_Label_ce5f591a-3248-43e9-9b70-1ad50135772d_ActionId">
    <vt:lpwstr>591cd8ea-df6f-4fa2-847a-f7030bdc697b</vt:lpwstr>
  </property>
  <property fmtid="{D5CDD505-2E9C-101B-9397-08002B2CF9AE}" pid="29" name="MSIP_Label_ce5f591a-3248-43e9-9b70-1ad50135772d_ContentBits">
    <vt:lpwstr>0</vt:lpwstr>
  </property>
  <property fmtid="{D5CDD505-2E9C-101B-9397-08002B2CF9AE}" pid="30" name="ContentTypeId">
    <vt:lpwstr>0x01010071268A46EF8BE54CB85570D01C5F0A72</vt:lpwstr>
  </property>
  <property fmtid="{D5CDD505-2E9C-101B-9397-08002B2CF9AE}" pid="31" name="_NewReviewCycle">
    <vt:lpwstr/>
  </property>
  <property fmtid="{D5CDD505-2E9C-101B-9397-08002B2CF9AE}" pid="32" name="MediaServiceImageTags">
    <vt:lpwstr/>
  </property>
</Properties>
</file>